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IX32NW\OneDrive - Aalborg Universitet\Skrivebord\"/>
    </mc:Choice>
  </mc:AlternateContent>
  <xr:revisionPtr revIDLastSave="0" documentId="8_{A33602EF-AE94-4F2A-8435-6AEDA270BC7D}" xr6:coauthVersionLast="47" xr6:coauthVersionMax="47" xr10:uidLastSave="{00000000-0000-0000-0000-000000000000}"/>
  <bookViews>
    <workbookView xWindow="-120" yWindow="-120" windowWidth="51840" windowHeight="21240" firstSheet="1" activeTab="2" xr2:uid="{00000000-000D-0000-FFFF-FFFF00000000}"/>
  </bookViews>
  <sheets>
    <sheet name="RULLELISTER" sheetId="5" state="hidden" r:id="rId1"/>
    <sheet name="Periodisering uk10 og 90" sheetId="1" r:id="rId2"/>
    <sheet name="Periodisering UK95 og 97" sheetId="2" r:id="rId3"/>
    <sheet name="Dokumentation" sheetId="4" r:id="rId4"/>
  </sheets>
  <externalReferences>
    <externalReference r:id="rId5"/>
  </externalReferences>
  <definedNames>
    <definedName name="OMKOSTNINGER">'[1]Periodisering uk10 og 90'!$Y$6:$Y$22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2" i="2" l="1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41" i="2"/>
  <c r="G20" i="2"/>
  <c r="U20" i="2" s="1"/>
  <c r="G21" i="2"/>
  <c r="G22" i="2"/>
  <c r="U22" i="2" s="1"/>
  <c r="G23" i="2"/>
  <c r="G24" i="2"/>
  <c r="G25" i="2"/>
  <c r="G26" i="2"/>
  <c r="G27" i="2"/>
  <c r="U27" i="2" s="1"/>
  <c r="G28" i="2"/>
  <c r="G29" i="2"/>
  <c r="G30" i="2"/>
  <c r="G31" i="2"/>
  <c r="G32" i="2"/>
  <c r="G33" i="2"/>
  <c r="G34" i="2"/>
  <c r="U21" i="2"/>
  <c r="U23" i="2"/>
  <c r="U24" i="2"/>
  <c r="U25" i="2"/>
  <c r="U26" i="2"/>
  <c r="U28" i="2"/>
  <c r="U29" i="2"/>
  <c r="U30" i="2"/>
  <c r="U31" i="2"/>
  <c r="U32" i="2"/>
  <c r="U33" i="2"/>
  <c r="U34" i="2"/>
  <c r="G19" i="2"/>
  <c r="U19" i="2" s="1"/>
  <c r="G18" i="2"/>
  <c r="U18" i="2" s="1"/>
  <c r="G6" i="2"/>
  <c r="G7" i="2"/>
  <c r="G8" i="2"/>
  <c r="G9" i="2"/>
  <c r="G10" i="2"/>
  <c r="G11" i="2"/>
  <c r="G12" i="2"/>
  <c r="G5" i="2"/>
  <c r="U5" i="2" s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56" i="1"/>
  <c r="S47" i="1"/>
  <c r="S48" i="1"/>
  <c r="S46" i="1"/>
  <c r="S45" i="1"/>
  <c r="S44" i="1"/>
  <c r="S35" i="1"/>
  <c r="S36" i="1"/>
  <c r="S37" i="1"/>
  <c r="S34" i="1"/>
  <c r="S32" i="1"/>
  <c r="S33" i="1"/>
  <c r="S31" i="1"/>
  <c r="S24" i="1"/>
  <c r="S20" i="1"/>
  <c r="S21" i="1"/>
  <c r="S22" i="1"/>
  <c r="S23" i="1"/>
  <c r="S19" i="1"/>
  <c r="S6" i="1"/>
  <c r="S7" i="1"/>
  <c r="S9" i="1"/>
  <c r="S10" i="1"/>
  <c r="S11" i="1"/>
  <c r="S12" i="1"/>
  <c r="S8" i="1"/>
  <c r="S5" i="1"/>
  <c r="A56" i="2"/>
  <c r="A35" i="2"/>
  <c r="A13" i="2"/>
  <c r="A72" i="1"/>
  <c r="A50" i="1"/>
  <c r="A38" i="1"/>
  <c r="A25" i="1"/>
  <c r="A14" i="1"/>
  <c r="Q8" i="1" l="1"/>
  <c r="A13" i="1" l="1"/>
  <c r="K19" i="2" l="1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18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AD55" i="2" l="1"/>
  <c r="AD54" i="2"/>
  <c r="AD53" i="2"/>
  <c r="AD52" i="2"/>
  <c r="AD51" i="2"/>
  <c r="AD50" i="2"/>
  <c r="AD49" i="2"/>
  <c r="AD48" i="2"/>
  <c r="AD47" i="2"/>
  <c r="AD46" i="2"/>
  <c r="AD45" i="2"/>
  <c r="AD44" i="2"/>
  <c r="AD43" i="2"/>
  <c r="AD42" i="2"/>
  <c r="AD41" i="2"/>
  <c r="AD34" i="2"/>
  <c r="AD33" i="2"/>
  <c r="AD32" i="2"/>
  <c r="AD31" i="2"/>
  <c r="AD30" i="2"/>
  <c r="AD29" i="2"/>
  <c r="AD28" i="2"/>
  <c r="AD27" i="2"/>
  <c r="AD26" i="2"/>
  <c r="AD25" i="2"/>
  <c r="AD24" i="2"/>
  <c r="AD23" i="2"/>
  <c r="AD22" i="2"/>
  <c r="AD21" i="2"/>
  <c r="AD20" i="2"/>
  <c r="AD19" i="2"/>
  <c r="AD18" i="2"/>
  <c r="AD12" i="2"/>
  <c r="AD11" i="2"/>
  <c r="AD10" i="2"/>
  <c r="AD9" i="2"/>
  <c r="AD8" i="2"/>
  <c r="AD7" i="2"/>
  <c r="AD6" i="2"/>
  <c r="AD5" i="2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49" i="1"/>
  <c r="Q48" i="1"/>
  <c r="Q47" i="1"/>
  <c r="Q46" i="1"/>
  <c r="Q45" i="1"/>
  <c r="Q44" i="1"/>
  <c r="Q33" i="1"/>
  <c r="Q32" i="1"/>
  <c r="Q31" i="1"/>
  <c r="Q37" i="1"/>
  <c r="Q36" i="1"/>
  <c r="Q35" i="1"/>
  <c r="Q34" i="1"/>
  <c r="Q24" i="1"/>
  <c r="Q23" i="1"/>
  <c r="Q22" i="1"/>
  <c r="Q21" i="1"/>
  <c r="Q20" i="1"/>
  <c r="Q19" i="1"/>
  <c r="Q12" i="1"/>
  <c r="Q11" i="1"/>
  <c r="Q10" i="1"/>
  <c r="Q9" i="1"/>
  <c r="Q7" i="1"/>
  <c r="Q5" i="1"/>
  <c r="Q6" i="1"/>
  <c r="A59" i="2" l="1"/>
  <c r="J54" i="2"/>
  <c r="J55" i="2"/>
  <c r="J53" i="2"/>
  <c r="J31" i="2"/>
  <c r="J32" i="2"/>
  <c r="J33" i="2"/>
  <c r="J34" i="2"/>
  <c r="J30" i="2"/>
  <c r="AC55" i="2" l="1"/>
  <c r="AB55" i="2"/>
  <c r="AA55" i="2"/>
  <c r="Z55" i="2"/>
  <c r="Y55" i="2"/>
  <c r="W55" i="2"/>
  <c r="AC54" i="2"/>
  <c r="AB54" i="2"/>
  <c r="AA54" i="2"/>
  <c r="Z54" i="2"/>
  <c r="Y54" i="2"/>
  <c r="W54" i="2"/>
  <c r="AC53" i="2"/>
  <c r="AB53" i="2"/>
  <c r="AA53" i="2"/>
  <c r="Z53" i="2"/>
  <c r="Y53" i="2"/>
  <c r="W53" i="2"/>
  <c r="AC52" i="2"/>
  <c r="AB52" i="2"/>
  <c r="AA52" i="2"/>
  <c r="Z52" i="2"/>
  <c r="Y52" i="2"/>
  <c r="W52" i="2"/>
  <c r="AC51" i="2"/>
  <c r="AB51" i="2"/>
  <c r="AA51" i="2"/>
  <c r="Z51" i="2"/>
  <c r="Y51" i="2"/>
  <c r="W51" i="2"/>
  <c r="AC50" i="2"/>
  <c r="AB50" i="2"/>
  <c r="AA50" i="2"/>
  <c r="Z50" i="2"/>
  <c r="Y50" i="2"/>
  <c r="W50" i="2"/>
  <c r="AC49" i="2"/>
  <c r="AB49" i="2"/>
  <c r="AA49" i="2"/>
  <c r="Z49" i="2"/>
  <c r="Y49" i="2"/>
  <c r="W49" i="2"/>
  <c r="AC48" i="2"/>
  <c r="AB48" i="2"/>
  <c r="AA48" i="2"/>
  <c r="Z48" i="2"/>
  <c r="Y48" i="2"/>
  <c r="W48" i="2"/>
  <c r="AC47" i="2"/>
  <c r="AB47" i="2"/>
  <c r="AA47" i="2"/>
  <c r="Z47" i="2"/>
  <c r="Y47" i="2"/>
  <c r="W47" i="2"/>
  <c r="AC46" i="2"/>
  <c r="AB46" i="2"/>
  <c r="AA46" i="2"/>
  <c r="Z46" i="2"/>
  <c r="Y46" i="2"/>
  <c r="W46" i="2"/>
  <c r="AC45" i="2"/>
  <c r="AB45" i="2"/>
  <c r="AA45" i="2"/>
  <c r="Z45" i="2"/>
  <c r="Y45" i="2"/>
  <c r="W45" i="2"/>
  <c r="AC44" i="2"/>
  <c r="AB44" i="2"/>
  <c r="AA44" i="2"/>
  <c r="Z44" i="2"/>
  <c r="Y44" i="2"/>
  <c r="W44" i="2"/>
  <c r="AC43" i="2"/>
  <c r="AB43" i="2"/>
  <c r="AA43" i="2"/>
  <c r="Z43" i="2"/>
  <c r="Y43" i="2"/>
  <c r="W43" i="2"/>
  <c r="AC42" i="2"/>
  <c r="AB42" i="2"/>
  <c r="AA42" i="2"/>
  <c r="Z42" i="2"/>
  <c r="Y42" i="2"/>
  <c r="W42" i="2"/>
  <c r="AC41" i="2"/>
  <c r="AB41" i="2"/>
  <c r="AA41" i="2"/>
  <c r="Z41" i="2"/>
  <c r="Y41" i="2"/>
  <c r="W41" i="2"/>
  <c r="T34" i="2"/>
  <c r="R34" i="2"/>
  <c r="P34" i="2"/>
  <c r="T33" i="2"/>
  <c r="R33" i="2"/>
  <c r="P33" i="2"/>
  <c r="T32" i="2"/>
  <c r="R32" i="2"/>
  <c r="P32" i="2"/>
  <c r="T31" i="2"/>
  <c r="R31" i="2"/>
  <c r="P31" i="2"/>
  <c r="T30" i="2"/>
  <c r="R30" i="2"/>
  <c r="P30" i="2"/>
  <c r="T29" i="2"/>
  <c r="R29" i="2"/>
  <c r="P29" i="2"/>
  <c r="T28" i="2"/>
  <c r="R28" i="2"/>
  <c r="P28" i="2"/>
  <c r="T27" i="2"/>
  <c r="R27" i="2"/>
  <c r="P27" i="2"/>
  <c r="T26" i="2"/>
  <c r="R26" i="2"/>
  <c r="P26" i="2"/>
  <c r="T25" i="2"/>
  <c r="R25" i="2"/>
  <c r="P25" i="2"/>
  <c r="T24" i="2"/>
  <c r="R24" i="2"/>
  <c r="P24" i="2"/>
  <c r="T23" i="2"/>
  <c r="R23" i="2"/>
  <c r="P23" i="2"/>
  <c r="T22" i="2"/>
  <c r="R22" i="2"/>
  <c r="P22" i="2"/>
  <c r="T21" i="2"/>
  <c r="R21" i="2"/>
  <c r="P21" i="2"/>
  <c r="T20" i="2"/>
  <c r="R20" i="2"/>
  <c r="P20" i="2"/>
  <c r="T19" i="2"/>
  <c r="R19" i="2"/>
  <c r="P19" i="2"/>
  <c r="T18" i="2"/>
  <c r="R18" i="2"/>
  <c r="P18" i="2"/>
  <c r="V12" i="2"/>
  <c r="U12" i="2"/>
  <c r="T12" i="2"/>
  <c r="S12" i="2"/>
  <c r="R12" i="2"/>
  <c r="P12" i="2"/>
  <c r="V11" i="2"/>
  <c r="U11" i="2"/>
  <c r="T11" i="2"/>
  <c r="S11" i="2"/>
  <c r="R11" i="2"/>
  <c r="P11" i="2"/>
  <c r="V10" i="2"/>
  <c r="U10" i="2"/>
  <c r="T10" i="2"/>
  <c r="S10" i="2"/>
  <c r="R10" i="2"/>
  <c r="P10" i="2"/>
  <c r="V9" i="2"/>
  <c r="U9" i="2"/>
  <c r="T9" i="2"/>
  <c r="S9" i="2"/>
  <c r="R9" i="2"/>
  <c r="P9" i="2"/>
  <c r="V8" i="2"/>
  <c r="U8" i="2"/>
  <c r="T8" i="2"/>
  <c r="S8" i="2"/>
  <c r="R8" i="2"/>
  <c r="P8" i="2"/>
  <c r="V7" i="2"/>
  <c r="U7" i="2"/>
  <c r="T7" i="2"/>
  <c r="S7" i="2"/>
  <c r="R7" i="2"/>
  <c r="P7" i="2"/>
  <c r="V6" i="2"/>
  <c r="U6" i="2"/>
  <c r="T6" i="2"/>
  <c r="S6" i="2"/>
  <c r="R6" i="2"/>
  <c r="P6" i="2"/>
  <c r="V5" i="2"/>
  <c r="T5" i="2"/>
  <c r="S5" i="2"/>
  <c r="R5" i="2"/>
  <c r="P5" i="2"/>
  <c r="P54" i="1"/>
  <c r="P29" i="1"/>
  <c r="A7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Elsebeth Jensen</author>
  </authors>
  <commentList>
    <comment ref="S3" authorId="0" shapeId="0" xr:uid="{00000000-0006-0000-0100-000001000000}">
      <text>
        <r>
          <rPr>
            <b/>
            <u/>
            <sz val="12"/>
            <color indexed="81"/>
            <rFont val="Tahoma"/>
            <family val="2"/>
          </rPr>
          <t>INDSÆT FLERE LINJER:</t>
        </r>
        <r>
          <rPr>
            <b/>
            <u/>
            <sz val="9"/>
            <color indexed="81"/>
            <rFont val="Tahoma"/>
            <family val="2"/>
          </rPr>
          <t xml:space="preserve"> 
</t>
        </r>
        <r>
          <rPr>
            <sz val="9"/>
            <color indexed="81"/>
            <rFont val="Tahoma"/>
            <family val="2"/>
          </rPr>
          <t xml:space="preserve">Kopier linje og indsæt den som: 
INDSÆT KOPIEREDE CELLER
På den måde kommer alle formateringer med.
</t>
        </r>
        <r>
          <rPr>
            <i/>
            <sz val="9"/>
            <color indexed="81"/>
            <rFont val="Tahoma"/>
            <family val="2"/>
          </rPr>
          <t>BEMÆRK: DER MÅ IKKE ÆNDRES KONTERING I DE GRÅ CELLER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Elsebeth Jensen</author>
  </authors>
  <commentList>
    <comment ref="AH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INDSÆT FLERE LINJER: 
Kopier linje og indsæt den som: 
INDSÆT KOPIEREDE CELLER
På den måde kommer alle formateringer med.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BEMÆRK: DER MÅ IKKE ÆNDRES KONTERING I DE GRÅ CELLER</t>
        </r>
      </text>
    </comment>
  </commentList>
</comments>
</file>

<file path=xl/sharedStrings.xml><?xml version="1.0" encoding="utf-8"?>
<sst xmlns="http://schemas.openxmlformats.org/spreadsheetml/2006/main" count="947" uniqueCount="108">
  <si>
    <t>Bilag 9A</t>
  </si>
  <si>
    <t>Kontostreng Debet</t>
  </si>
  <si>
    <t>Kontostreng Kredit</t>
  </si>
  <si>
    <t>Periodisering tilbageføres hver måned</t>
  </si>
  <si>
    <t>Debitor navn /</t>
  </si>
  <si>
    <t>Beløb</t>
  </si>
  <si>
    <t>uk</t>
  </si>
  <si>
    <t>Art</t>
  </si>
  <si>
    <t>omk.sted</t>
  </si>
  <si>
    <t>projekt</t>
  </si>
  <si>
    <t>fin</t>
  </si>
  <si>
    <t>formål</t>
  </si>
  <si>
    <t>analyse</t>
  </si>
  <si>
    <t>Tekst til bogføring</t>
  </si>
  <si>
    <t>Aktivitet - periode</t>
  </si>
  <si>
    <t>000000</t>
  </si>
  <si>
    <t>00</t>
  </si>
  <si>
    <t>0000</t>
  </si>
  <si>
    <t>00000</t>
  </si>
  <si>
    <t>SKAL VÆLGES</t>
  </si>
  <si>
    <t>Periodisering Indtægter</t>
  </si>
  <si>
    <t>Udstyr</t>
  </si>
  <si>
    <t>Periodisering Refusioner Barsel</t>
  </si>
  <si>
    <t>Forsyningsområde</t>
  </si>
  <si>
    <t>Reparations- og vedligeholdelsesomkostninger</t>
  </si>
  <si>
    <t>Rengøring</t>
  </si>
  <si>
    <t>Rejser og befordring</t>
  </si>
  <si>
    <t>Periodisering af Indtægter</t>
  </si>
  <si>
    <t>Konsulentydelser</t>
  </si>
  <si>
    <t>Periodisering af Refusioner Barsel og Sygdom</t>
  </si>
  <si>
    <t>Revision</t>
  </si>
  <si>
    <t>Kursus (studerende og ansatte)</t>
  </si>
  <si>
    <t>Bilag 9E</t>
  </si>
  <si>
    <t>Repræsentation</t>
  </si>
  <si>
    <t>Periodisering tilbageføres opdelt i perioden</t>
  </si>
  <si>
    <t>Faktura nr. / Bilags nr.</t>
  </si>
  <si>
    <t xml:space="preserve">Dækker </t>
  </si>
  <si>
    <t>Edb-service</t>
  </si>
  <si>
    <t>Debitor navn - aktivitet</t>
  </si>
  <si>
    <t>perioden</t>
  </si>
  <si>
    <t>Telefoni</t>
  </si>
  <si>
    <t>Periodisering Forudindtægter</t>
  </si>
  <si>
    <t>Annoncering</t>
  </si>
  <si>
    <t>Trykning + Copy-Dan</t>
  </si>
  <si>
    <t>Kontorartkl. Papir og undervisnings materialer</t>
  </si>
  <si>
    <t>Tidskrifter og Bøger</t>
  </si>
  <si>
    <t xml:space="preserve">Øvrige forbrugomkostninger </t>
  </si>
  <si>
    <t>KUN HUM/SAMF</t>
  </si>
  <si>
    <t xml:space="preserve"> </t>
  </si>
  <si>
    <t>Licenser, Royalties mm.</t>
  </si>
  <si>
    <t>Notesalg (bøger, kompendier, noter)</t>
  </si>
  <si>
    <t>Bilag 9B1</t>
  </si>
  <si>
    <t xml:space="preserve">Deltagerbetaling </t>
  </si>
  <si>
    <t>Dækker</t>
  </si>
  <si>
    <t>Kursusvirksomhed</t>
  </si>
  <si>
    <t>uk 10-90</t>
  </si>
  <si>
    <t>Kreditor navn - aktivitet</t>
  </si>
  <si>
    <t>Gæsteboliger</t>
  </si>
  <si>
    <t>Periodisering Forudbetalt Husleje</t>
  </si>
  <si>
    <t>Øvrige</t>
  </si>
  <si>
    <t>Ordinære projekter (uk90)</t>
  </si>
  <si>
    <t>Øvrige indtægter (uk90)</t>
  </si>
  <si>
    <t>Periodisering Forudbetalt Forbrugsomkostninger</t>
  </si>
  <si>
    <t>Periodisering Forudbetalt Omkostninger</t>
  </si>
  <si>
    <t>Bilag 9B2</t>
  </si>
  <si>
    <t xml:space="preserve">Kreditor navn </t>
  </si>
  <si>
    <t>Periodisering Skyldig Husleje</t>
  </si>
  <si>
    <t>Skyldige omkostninger</t>
  </si>
  <si>
    <t>Periodisering Skyldige Omkostninger</t>
  </si>
  <si>
    <t>Kommentar</t>
  </si>
  <si>
    <t>Bilag 9H1</t>
  </si>
  <si>
    <t>Skyldig løn og beordret overarbejde</t>
  </si>
  <si>
    <t>Periode</t>
  </si>
  <si>
    <t>Periodisering VIP-løn - skyldig løn</t>
  </si>
  <si>
    <t>Periodisering VIP-frikøb - skyldig løn</t>
  </si>
  <si>
    <t>Periodisering TAP-løn - skyldig løn</t>
  </si>
  <si>
    <t>Periodisering TAP-frikøb - skyldig løn</t>
  </si>
  <si>
    <t>SUM i alt</t>
  </si>
  <si>
    <t>Kontostreng Debet Projekt - UDGIFT</t>
  </si>
  <si>
    <t>Kontostreng Kredit - INDTÆGT</t>
  </si>
  <si>
    <t>Vedr. projektnr.</t>
  </si>
  <si>
    <t>Periodisering Skyldige Forbrugsomkostninger</t>
  </si>
  <si>
    <t>Periodisering Skyldige omkostninger projekter</t>
  </si>
  <si>
    <t>Kontostreng Debet Projekt</t>
  </si>
  <si>
    <t>Kontostreng Kredit UK10</t>
  </si>
  <si>
    <t xml:space="preserve">Periodisering-Vip løn </t>
  </si>
  <si>
    <t>Periodisering-vip frikøb</t>
  </si>
  <si>
    <t>Periodisering-Tap løn</t>
  </si>
  <si>
    <t>Periodisering-Tap frikøb</t>
  </si>
  <si>
    <t>Periodisering omkon. Andet</t>
  </si>
  <si>
    <t>Periodisering omkon. Frikøb og andet</t>
  </si>
  <si>
    <t>Kontostreng Debet UK10</t>
  </si>
  <si>
    <t>Kontostreng Kredit Projekt</t>
  </si>
  <si>
    <t>Kontostreng kredit</t>
  </si>
  <si>
    <t>UDGIFTER</t>
  </si>
  <si>
    <t>INDTÆGTER</t>
  </si>
  <si>
    <t>Skyldige omkostninger Omkontering fra UK10 - F.EKS PROJEKTER DER ARBEJDES PÅ, MEN ENDNU IKKE ER OPRETTEDE                        Tilhørende LIKVIDkontering</t>
  </si>
  <si>
    <r>
      <rPr>
        <b/>
        <sz val="16"/>
        <color theme="1"/>
        <rFont val="Arial"/>
        <family val="2"/>
      </rPr>
      <t>Endnu ikke fakturerede indtægter,</t>
    </r>
    <r>
      <rPr>
        <b/>
        <sz val="11"/>
        <color theme="1"/>
        <rFont val="Arial"/>
        <family val="2"/>
      </rPr>
      <t xml:space="preserve"> salg af varer og tjenesteydelser </t>
    </r>
  </si>
  <si>
    <r>
      <t xml:space="preserve">Forudfakturerede indtægter, </t>
    </r>
    <r>
      <rPr>
        <b/>
        <sz val="11"/>
        <color theme="1"/>
        <rFont val="Arial"/>
        <family val="2"/>
      </rPr>
      <t>salg af varer og tjenesteydelser</t>
    </r>
  </si>
  <si>
    <t xml:space="preserve">"Forudbetalte" omkostninger </t>
  </si>
  <si>
    <t xml:space="preserve">Skyldige omkostninger </t>
  </si>
  <si>
    <t>Skyldige omkostninger - hvis man har en faktura, der ikke er konteret og godkendt som omkostning                                                                 Tilhørende LIKVIDkontering</t>
  </si>
  <si>
    <t xml:space="preserve">Skyldige omkostninger Omkontering fra projekt til UK10                                         </t>
  </si>
  <si>
    <t>Bilag 9C1</t>
  </si>
  <si>
    <t>Bilag 9C2</t>
  </si>
  <si>
    <t>Bilag 9C3</t>
  </si>
  <si>
    <t>Rekvireret myndighedsbetjening</t>
  </si>
  <si>
    <t>8000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</si>
</sst>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#,##0.0"/>
    <numFmt numFmtId="166" formatCode="0_ ;[Red]\-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11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sz val="11"/>
      <color rgb="FFFF0000"/>
      <name val="Arial"/>
      <family val="2"/>
    </font>
    <font>
      <b/>
      <sz val="9"/>
      <color indexed="81"/>
      <name val="Tahoma"/>
      <family val="2"/>
    </font>
    <font>
      <b/>
      <u/>
      <sz val="9"/>
      <color indexed="81"/>
      <name val="Tahoma"/>
      <family val="2"/>
    </font>
    <font>
      <b/>
      <u/>
      <sz val="12"/>
      <color indexed="81"/>
      <name val="Tahoma"/>
      <family val="2"/>
    </font>
    <font>
      <i/>
      <sz val="9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8" fillId="0" borderId="0"/>
    <xf numFmtId="0" fontId="8" fillId="0" borderId="0"/>
    <xf numFmtId="0" fontId="16" fillId="0" borderId="0"/>
  </cellStyleXfs>
  <cellXfs count="329">
    <xf numFmtId="0" fontId="0" fillId="0" borderId="0" xfId="0"/>
    <xf numFmtId="0" fontId="3" fillId="0" borderId="0" xfId="0" applyFont="1"/>
    <xf numFmtId="0" fontId="4" fillId="2" borderId="0" xfId="0" applyFont="1" applyFill="1"/>
    <xf numFmtId="0" fontId="5" fillId="0" borderId="0" xfId="0" applyFont="1"/>
    <xf numFmtId="0" fontId="3" fillId="0" borderId="1" xfId="0" applyFont="1" applyBorder="1"/>
    <xf numFmtId="0" fontId="7" fillId="0" borderId="3" xfId="0" applyFont="1" applyBorder="1"/>
    <xf numFmtId="0" fontId="3" fillId="0" borderId="5" xfId="0" applyFont="1" applyBorder="1"/>
    <xf numFmtId="0" fontId="3" fillId="0" borderId="6" xfId="2" applyFont="1" applyBorder="1" applyAlignment="1">
      <alignment horizontal="left"/>
    </xf>
    <xf numFmtId="0" fontId="3" fillId="0" borderId="2" xfId="2" applyFont="1" applyBorder="1" applyAlignment="1">
      <alignment horizontal="left"/>
    </xf>
    <xf numFmtId="0" fontId="3" fillId="0" borderId="2" xfId="2" applyFont="1" applyBorder="1"/>
    <xf numFmtId="0" fontId="3" fillId="0" borderId="7" xfId="2" applyFont="1" applyBorder="1" applyAlignment="1">
      <alignment horizontal="left"/>
    </xf>
    <xf numFmtId="0" fontId="3" fillId="0" borderId="8" xfId="2" applyFont="1" applyBorder="1" applyAlignment="1">
      <alignment horizontal="left"/>
    </xf>
    <xf numFmtId="0" fontId="3" fillId="0" borderId="9" xfId="2" applyFont="1" applyBorder="1" applyAlignment="1">
      <alignment horizontal="left"/>
    </xf>
    <xf numFmtId="0" fontId="3" fillId="0" borderId="3" xfId="0" applyFont="1" applyBorder="1"/>
    <xf numFmtId="0" fontId="3" fillId="0" borderId="10" xfId="0" applyFont="1" applyBorder="1"/>
    <xf numFmtId="0" fontId="9" fillId="0" borderId="12" xfId="2" applyFont="1" applyBorder="1" applyProtection="1">
      <protection locked="0"/>
    </xf>
    <xf numFmtId="49" fontId="9" fillId="0" borderId="14" xfId="2" applyNumberFormat="1" applyFont="1" applyBorder="1" applyProtection="1">
      <protection locked="0"/>
    </xf>
    <xf numFmtId="49" fontId="9" fillId="0" borderId="14" xfId="2" quotePrefix="1" applyNumberFormat="1" applyFont="1" applyBorder="1" applyProtection="1">
      <protection locked="0"/>
    </xf>
    <xf numFmtId="49" fontId="9" fillId="0" borderId="15" xfId="2" quotePrefix="1" applyNumberFormat="1" applyFont="1" applyBorder="1" applyProtection="1">
      <protection locked="0"/>
    </xf>
    <xf numFmtId="0" fontId="2" fillId="0" borderId="0" xfId="0" applyFont="1"/>
    <xf numFmtId="0" fontId="5" fillId="0" borderId="16" xfId="0" applyFont="1" applyBorder="1" applyAlignment="1" applyProtection="1">
      <alignment horizontal="left"/>
      <protection locked="0"/>
    </xf>
    <xf numFmtId="0" fontId="8" fillId="0" borderId="17" xfId="2" applyBorder="1" applyProtection="1">
      <protection locked="0"/>
    </xf>
    <xf numFmtId="49" fontId="8" fillId="0" borderId="19" xfId="2" applyNumberFormat="1" applyBorder="1" applyProtection="1">
      <protection locked="0"/>
    </xf>
    <xf numFmtId="49" fontId="8" fillId="0" borderId="19" xfId="2" quotePrefix="1" applyNumberFormat="1" applyBorder="1" applyProtection="1">
      <protection locked="0"/>
    </xf>
    <xf numFmtId="0" fontId="5" fillId="0" borderId="22" xfId="0" applyFont="1" applyBorder="1" applyAlignment="1" applyProtection="1">
      <alignment horizontal="left"/>
      <protection locked="0"/>
    </xf>
    <xf numFmtId="0" fontId="3" fillId="0" borderId="23" xfId="0" applyFont="1" applyBorder="1" applyAlignment="1" applyProtection="1">
      <alignment horizontal="left"/>
      <protection locked="0"/>
    </xf>
    <xf numFmtId="0" fontId="3" fillId="0" borderId="24" xfId="0" applyFont="1" applyBorder="1" applyAlignment="1" applyProtection="1">
      <alignment horizontal="left"/>
      <protection locked="0"/>
    </xf>
    <xf numFmtId="0" fontId="8" fillId="3" borderId="26" xfId="2" applyFill="1" applyBorder="1"/>
    <xf numFmtId="0" fontId="8" fillId="0" borderId="26" xfId="2" applyBorder="1" applyProtection="1">
      <protection locked="0"/>
    </xf>
    <xf numFmtId="49" fontId="8" fillId="0" borderId="27" xfId="2" applyNumberFormat="1" applyBorder="1" applyProtection="1">
      <protection locked="0"/>
    </xf>
    <xf numFmtId="49" fontId="8" fillId="0" borderId="28" xfId="2" applyNumberFormat="1" applyBorder="1" applyProtection="1">
      <protection locked="0"/>
    </xf>
    <xf numFmtId="0" fontId="5" fillId="0" borderId="23" xfId="0" applyFont="1" applyBorder="1" applyAlignment="1" applyProtection="1">
      <alignment horizontal="left"/>
      <protection locked="0"/>
    </xf>
    <xf numFmtId="0" fontId="8" fillId="0" borderId="30" xfId="2" applyBorder="1" applyProtection="1">
      <protection locked="0"/>
    </xf>
    <xf numFmtId="49" fontId="8" fillId="0" borderId="31" xfId="2" applyNumberFormat="1" applyBorder="1" applyProtection="1">
      <protection locked="0"/>
    </xf>
    <xf numFmtId="0" fontId="3" fillId="0" borderId="29" xfId="0" applyFont="1" applyBorder="1" applyAlignment="1" applyProtection="1">
      <alignment horizontal="left"/>
      <protection locked="0"/>
    </xf>
    <xf numFmtId="0" fontId="3" fillId="0" borderId="33" xfId="0" applyFont="1" applyBorder="1" applyAlignment="1" applyProtection="1">
      <alignment horizontal="left"/>
      <protection locked="0"/>
    </xf>
    <xf numFmtId="0" fontId="3" fillId="0" borderId="3" xfId="2" applyFont="1" applyBorder="1"/>
    <xf numFmtId="0" fontId="5" fillId="0" borderId="3" xfId="0" applyFont="1" applyBorder="1"/>
    <xf numFmtId="4" fontId="5" fillId="0" borderId="4" xfId="0" applyNumberFormat="1" applyFont="1" applyBorder="1"/>
    <xf numFmtId="0" fontId="5" fillId="0" borderId="1" xfId="0" applyFont="1" applyBorder="1"/>
    <xf numFmtId="0" fontId="3" fillId="4" borderId="0" xfId="0" applyFont="1" applyFill="1"/>
    <xf numFmtId="0" fontId="3" fillId="0" borderId="0" xfId="2" applyFont="1"/>
    <xf numFmtId="0" fontId="3" fillId="4" borderId="4" xfId="0" applyFont="1" applyFill="1" applyBorder="1"/>
    <xf numFmtId="0" fontId="9" fillId="0" borderId="17" xfId="2" applyFont="1" applyBorder="1" applyProtection="1">
      <protection locked="0"/>
    </xf>
    <xf numFmtId="0" fontId="9" fillId="3" borderId="18" xfId="2" applyFont="1" applyFill="1" applyBorder="1"/>
    <xf numFmtId="49" fontId="9" fillId="0" borderId="19" xfId="2" applyNumberFormat="1" applyFont="1" applyBorder="1" applyProtection="1">
      <protection locked="0"/>
    </xf>
    <xf numFmtId="0" fontId="5" fillId="0" borderId="21" xfId="0" applyFont="1" applyBorder="1" applyAlignment="1" applyProtection="1">
      <alignment horizontal="left"/>
      <protection locked="0"/>
    </xf>
    <xf numFmtId="0" fontId="9" fillId="0" borderId="16" xfId="0" applyFont="1" applyBorder="1" applyProtection="1">
      <protection locked="0"/>
    </xf>
    <xf numFmtId="0" fontId="3" fillId="0" borderId="21" xfId="0" applyFont="1" applyBorder="1" applyAlignment="1" applyProtection="1">
      <alignment horizontal="left"/>
      <protection locked="0"/>
    </xf>
    <xf numFmtId="0" fontId="8" fillId="0" borderId="33" xfId="0" applyFont="1" applyBorder="1" applyProtection="1">
      <protection locked="0"/>
    </xf>
    <xf numFmtId="4" fontId="3" fillId="4" borderId="0" xfId="0" applyNumberFormat="1" applyFont="1" applyFill="1"/>
    <xf numFmtId="17" fontId="3" fillId="4" borderId="0" xfId="0" applyNumberFormat="1" applyFont="1" applyFill="1"/>
    <xf numFmtId="49" fontId="8" fillId="0" borderId="27" xfId="2" applyNumberFormat="1" applyBorder="1" applyAlignment="1" applyProtection="1">
      <alignment horizontal="left"/>
      <protection locked="0"/>
    </xf>
    <xf numFmtId="0" fontId="8" fillId="0" borderId="23" xfId="0" applyFont="1" applyBorder="1" applyProtection="1">
      <protection locked="0"/>
    </xf>
    <xf numFmtId="4" fontId="3" fillId="0" borderId="0" xfId="0" applyNumberFormat="1" applyFont="1"/>
    <xf numFmtId="0" fontId="8" fillId="0" borderId="29" xfId="0" applyFont="1" applyBorder="1" applyProtection="1">
      <protection locked="0"/>
    </xf>
    <xf numFmtId="0" fontId="5" fillId="0" borderId="33" xfId="0" applyFont="1" applyBorder="1" applyAlignment="1" applyProtection="1">
      <alignment horizontal="left"/>
      <protection locked="0"/>
    </xf>
    <xf numFmtId="0" fontId="9" fillId="0" borderId="33" xfId="0" applyFont="1" applyBorder="1" applyProtection="1">
      <protection locked="0"/>
    </xf>
    <xf numFmtId="0" fontId="5" fillId="4" borderId="0" xfId="0" applyFont="1" applyFill="1"/>
    <xf numFmtId="4" fontId="5" fillId="4" borderId="0" xfId="0" applyNumberFormat="1" applyFont="1" applyFill="1"/>
    <xf numFmtId="17" fontId="5" fillId="4" borderId="0" xfId="0" applyNumberFormat="1" applyFont="1" applyFill="1"/>
    <xf numFmtId="0" fontId="3" fillId="0" borderId="4" xfId="2" applyFont="1" applyBorder="1"/>
    <xf numFmtId="164" fontId="5" fillId="0" borderId="0" xfId="1" applyFont="1" applyBorder="1"/>
    <xf numFmtId="0" fontId="5" fillId="0" borderId="0" xfId="2" applyFont="1"/>
    <xf numFmtId="0" fontId="3" fillId="0" borderId="4" xfId="0" applyFont="1" applyBorder="1"/>
    <xf numFmtId="0" fontId="8" fillId="0" borderId="12" xfId="2" applyBorder="1" applyProtection="1">
      <protection locked="0"/>
    </xf>
    <xf numFmtId="49" fontId="8" fillId="0" borderId="14" xfId="2" quotePrefix="1" applyNumberFormat="1" applyBorder="1" applyProtection="1">
      <protection locked="0"/>
    </xf>
    <xf numFmtId="49" fontId="8" fillId="0" borderId="14" xfId="2" applyNumberFormat="1" applyBorder="1" applyProtection="1">
      <protection locked="0"/>
    </xf>
    <xf numFmtId="49" fontId="8" fillId="0" borderId="15" xfId="2" quotePrefix="1" applyNumberFormat="1" applyBorder="1" applyAlignment="1" applyProtection="1">
      <alignment horizontal="left"/>
      <protection locked="0"/>
    </xf>
    <xf numFmtId="0" fontId="3" fillId="0" borderId="22" xfId="0" applyFont="1" applyBorder="1" applyAlignment="1" applyProtection="1">
      <alignment horizontal="left"/>
      <protection locked="0"/>
    </xf>
    <xf numFmtId="0" fontId="8" fillId="0" borderId="16" xfId="0" applyFont="1" applyBorder="1" applyProtection="1">
      <protection locked="0"/>
    </xf>
    <xf numFmtId="49" fontId="8" fillId="0" borderId="20" xfId="2" applyNumberFormat="1" applyBorder="1" applyProtection="1">
      <protection locked="0"/>
    </xf>
    <xf numFmtId="0" fontId="9" fillId="3" borderId="26" xfId="2" applyFont="1" applyFill="1" applyBorder="1"/>
    <xf numFmtId="0" fontId="9" fillId="0" borderId="26" xfId="2" applyFont="1" applyBorder="1" applyProtection="1">
      <protection locked="0"/>
    </xf>
    <xf numFmtId="49" fontId="9" fillId="0" borderId="27" xfId="2" applyNumberFormat="1" applyFont="1" applyBorder="1" applyProtection="1">
      <protection locked="0"/>
    </xf>
    <xf numFmtId="49" fontId="9" fillId="0" borderId="27" xfId="2" applyNumberFormat="1" applyFont="1" applyBorder="1" applyAlignment="1" applyProtection="1">
      <alignment horizontal="left"/>
      <protection locked="0"/>
    </xf>
    <xf numFmtId="49" fontId="9" fillId="0" borderId="28" xfId="2" applyNumberFormat="1" applyFont="1" applyBorder="1" applyProtection="1">
      <protection locked="0"/>
    </xf>
    <xf numFmtId="0" fontId="5" fillId="0" borderId="24" xfId="0" applyFont="1" applyBorder="1" applyAlignment="1" applyProtection="1">
      <alignment horizontal="left"/>
      <protection locked="0"/>
    </xf>
    <xf numFmtId="0" fontId="9" fillId="0" borderId="23" xfId="0" applyFont="1" applyBorder="1" applyProtection="1">
      <protection locked="0"/>
    </xf>
    <xf numFmtId="49" fontId="8" fillId="0" borderId="27" xfId="2" quotePrefix="1" applyNumberFormat="1" applyBorder="1" applyProtection="1">
      <protection locked="0"/>
    </xf>
    <xf numFmtId="49" fontId="8" fillId="0" borderId="28" xfId="2" quotePrefix="1" applyNumberFormat="1" applyBorder="1" applyAlignment="1" applyProtection="1">
      <alignment horizontal="left"/>
      <protection locked="0"/>
    </xf>
    <xf numFmtId="49" fontId="8" fillId="0" borderId="31" xfId="2" quotePrefix="1" applyNumberFormat="1" applyBorder="1" applyProtection="1">
      <protection locked="0"/>
    </xf>
    <xf numFmtId="49" fontId="8" fillId="0" borderId="32" xfId="2" quotePrefix="1" applyNumberFormat="1" applyBorder="1" applyAlignment="1" applyProtection="1">
      <alignment horizontal="left"/>
      <protection locked="0"/>
    </xf>
    <xf numFmtId="4" fontId="5" fillId="4" borderId="4" xfId="0" applyNumberFormat="1" applyFont="1" applyFill="1" applyBorder="1"/>
    <xf numFmtId="4" fontId="5" fillId="0" borderId="0" xfId="0" applyNumberFormat="1" applyFont="1"/>
    <xf numFmtId="0" fontId="3" fillId="0" borderId="37" xfId="0" applyFont="1" applyBorder="1"/>
    <xf numFmtId="0" fontId="3" fillId="0" borderId="38" xfId="2" applyFont="1" applyBorder="1" applyAlignment="1">
      <alignment horizontal="left"/>
    </xf>
    <xf numFmtId="0" fontId="3" fillId="0" borderId="39" xfId="2" applyFont="1" applyBorder="1" applyAlignment="1">
      <alignment horizontal="left"/>
    </xf>
    <xf numFmtId="0" fontId="3" fillId="0" borderId="39" xfId="2" applyFont="1" applyBorder="1"/>
    <xf numFmtId="0" fontId="3" fillId="0" borderId="40" xfId="2" applyFont="1" applyBorder="1" applyAlignment="1">
      <alignment horizontal="left"/>
    </xf>
    <xf numFmtId="0" fontId="3" fillId="0" borderId="41" xfId="2" applyFont="1" applyBorder="1" applyAlignment="1">
      <alignment horizontal="left"/>
    </xf>
    <xf numFmtId="0" fontId="3" fillId="0" borderId="42" xfId="0" applyFont="1" applyBorder="1"/>
    <xf numFmtId="49" fontId="8" fillId="0" borderId="43" xfId="2" applyNumberFormat="1" applyBorder="1" applyProtection="1">
      <protection locked="0"/>
    </xf>
    <xf numFmtId="49" fontId="8" fillId="0" borderId="44" xfId="2" applyNumberFormat="1" applyBorder="1" applyProtection="1">
      <protection locked="0"/>
    </xf>
    <xf numFmtId="49" fontId="9" fillId="0" borderId="44" xfId="2" applyNumberFormat="1" applyFont="1" applyBorder="1" applyProtection="1">
      <protection locked="0"/>
    </xf>
    <xf numFmtId="49" fontId="8" fillId="0" borderId="35" xfId="2" applyNumberFormat="1" applyBorder="1" applyProtection="1">
      <protection locked="0"/>
    </xf>
    <xf numFmtId="0" fontId="5" fillId="0" borderId="29" xfId="0" applyFont="1" applyBorder="1" applyAlignment="1" applyProtection="1">
      <alignment horizontal="left"/>
      <protection locked="0"/>
    </xf>
    <xf numFmtId="4" fontId="5" fillId="0" borderId="47" xfId="0" applyNumberFormat="1" applyFont="1" applyBorder="1"/>
    <xf numFmtId="0" fontId="3" fillId="0" borderId="2" xfId="0" applyFont="1" applyBorder="1"/>
    <xf numFmtId="0" fontId="6" fillId="0" borderId="0" xfId="0" applyFont="1"/>
    <xf numFmtId="0" fontId="3" fillId="0" borderId="16" xfId="0" applyFont="1" applyBorder="1" applyAlignment="1" applyProtection="1">
      <alignment horizontal="left"/>
      <protection locked="0"/>
    </xf>
    <xf numFmtId="0" fontId="3" fillId="0" borderId="36" xfId="0" applyFont="1" applyBorder="1" applyAlignment="1" applyProtection="1">
      <alignment horizontal="left"/>
      <protection locked="0"/>
    </xf>
    <xf numFmtId="49" fontId="9" fillId="0" borderId="20" xfId="2" applyNumberFormat="1" applyFont="1" applyBorder="1" applyProtection="1">
      <protection locked="0"/>
    </xf>
    <xf numFmtId="0" fontId="5" fillId="0" borderId="2" xfId="0" applyFont="1" applyBorder="1"/>
    <xf numFmtId="0" fontId="5" fillId="0" borderId="0" xfId="0" applyFont="1" applyAlignment="1" applyProtection="1">
      <alignment horizontal="left"/>
      <protection locked="0"/>
    </xf>
    <xf numFmtId="0" fontId="3" fillId="0" borderId="38" xfId="0" applyFont="1" applyBorder="1"/>
    <xf numFmtId="0" fontId="3" fillId="0" borderId="38" xfId="3" applyFont="1" applyBorder="1" applyAlignment="1">
      <alignment horizontal="left"/>
    </xf>
    <xf numFmtId="0" fontId="3" fillId="0" borderId="39" xfId="3" applyFont="1" applyBorder="1" applyAlignment="1">
      <alignment horizontal="left"/>
    </xf>
    <xf numFmtId="0" fontId="3" fillId="0" borderId="39" xfId="3" applyFont="1" applyBorder="1"/>
    <xf numFmtId="0" fontId="3" fillId="0" borderId="40" xfId="3" applyFont="1" applyBorder="1" applyAlignment="1">
      <alignment horizontal="left"/>
    </xf>
    <xf numFmtId="0" fontId="3" fillId="0" borderId="41" xfId="3" applyFont="1" applyBorder="1" applyAlignment="1">
      <alignment horizontal="left"/>
    </xf>
    <xf numFmtId="0" fontId="8" fillId="0" borderId="12" xfId="3" applyBorder="1" applyProtection="1">
      <protection locked="0"/>
    </xf>
    <xf numFmtId="0" fontId="9" fillId="3" borderId="14" xfId="3" applyFont="1" applyFill="1" applyBorder="1"/>
    <xf numFmtId="49" fontId="8" fillId="0" borderId="14" xfId="3" applyNumberFormat="1" applyBorder="1" applyProtection="1">
      <protection locked="0"/>
    </xf>
    <xf numFmtId="0" fontId="8" fillId="3" borderId="14" xfId="3" applyFill="1" applyBorder="1" applyAlignment="1">
      <alignment horizontal="left"/>
    </xf>
    <xf numFmtId="49" fontId="8" fillId="0" borderId="15" xfId="3" applyNumberFormat="1" applyBorder="1" applyProtection="1">
      <protection locked="0"/>
    </xf>
    <xf numFmtId="0" fontId="8" fillId="3" borderId="12" xfId="3" applyFill="1" applyBorder="1"/>
    <xf numFmtId="0" fontId="8" fillId="3" borderId="14" xfId="3" applyFill="1" applyBorder="1"/>
    <xf numFmtId="0" fontId="8" fillId="3" borderId="14" xfId="3" quotePrefix="1" applyFill="1" applyBorder="1"/>
    <xf numFmtId="0" fontId="9" fillId="3" borderId="27" xfId="3" applyFont="1" applyFill="1" applyBorder="1"/>
    <xf numFmtId="49" fontId="8" fillId="4" borderId="14" xfId="3" applyNumberFormat="1" applyFill="1" applyBorder="1"/>
    <xf numFmtId="0" fontId="8" fillId="3" borderId="15" xfId="3" applyFill="1" applyBorder="1" applyAlignment="1">
      <alignment horizontal="left"/>
    </xf>
    <xf numFmtId="0" fontId="8" fillId="3" borderId="15" xfId="3" quotePrefix="1" applyFill="1" applyBorder="1"/>
    <xf numFmtId="0" fontId="3" fillId="0" borderId="12" xfId="0" applyFont="1" applyBorder="1" applyAlignment="1" applyProtection="1">
      <alignment horizontal="left"/>
      <protection locked="0"/>
    </xf>
    <xf numFmtId="0" fontId="8" fillId="0" borderId="26" xfId="3" applyBorder="1" applyProtection="1">
      <protection locked="0"/>
    </xf>
    <xf numFmtId="0" fontId="8" fillId="3" borderId="27" xfId="3" applyFill="1" applyBorder="1"/>
    <xf numFmtId="49" fontId="8" fillId="0" borderId="27" xfId="3" applyNumberFormat="1" applyBorder="1" applyProtection="1">
      <protection locked="0"/>
    </xf>
    <xf numFmtId="0" fontId="8" fillId="3" borderId="27" xfId="3" applyFill="1" applyBorder="1" applyAlignment="1">
      <alignment horizontal="left"/>
    </xf>
    <xf numFmtId="49" fontId="8" fillId="0" borderId="28" xfId="3" applyNumberFormat="1" applyBorder="1" applyProtection="1">
      <protection locked="0"/>
    </xf>
    <xf numFmtId="0" fontId="8" fillId="3" borderId="26" xfId="3" applyFill="1" applyBorder="1"/>
    <xf numFmtId="0" fontId="8" fillId="3" borderId="27" xfId="3" quotePrefix="1" applyFill="1" applyBorder="1"/>
    <xf numFmtId="0" fontId="8" fillId="3" borderId="44" xfId="3" quotePrefix="1" applyFill="1" applyBorder="1"/>
    <xf numFmtId="0" fontId="8" fillId="3" borderId="28" xfId="3" applyFill="1" applyBorder="1" applyAlignment="1">
      <alignment horizontal="left"/>
    </xf>
    <xf numFmtId="0" fontId="8" fillId="3" borderId="28" xfId="3" quotePrefix="1" applyFill="1" applyBorder="1"/>
    <xf numFmtId="0" fontId="3" fillId="0" borderId="26" xfId="0" applyFont="1" applyBorder="1" applyAlignment="1" applyProtection="1">
      <alignment horizontal="left"/>
      <protection locked="0"/>
    </xf>
    <xf numFmtId="0" fontId="9" fillId="0" borderId="26" xfId="3" applyFont="1" applyBorder="1" applyProtection="1">
      <protection locked="0"/>
    </xf>
    <xf numFmtId="49" fontId="9" fillId="0" borderId="27" xfId="3" applyNumberFormat="1" applyFont="1" applyBorder="1" applyProtection="1">
      <protection locked="0"/>
    </xf>
    <xf numFmtId="0" fontId="9" fillId="3" borderId="27" xfId="3" applyFont="1" applyFill="1" applyBorder="1" applyAlignment="1">
      <alignment horizontal="left"/>
    </xf>
    <xf numFmtId="49" fontId="9" fillId="0" borderId="28" xfId="3" applyNumberFormat="1" applyFont="1" applyBorder="1" applyProtection="1">
      <protection locked="0"/>
    </xf>
    <xf numFmtId="0" fontId="9" fillId="3" borderId="26" xfId="3" applyFont="1" applyFill="1" applyBorder="1"/>
    <xf numFmtId="0" fontId="9" fillId="3" borderId="27" xfId="3" quotePrefix="1" applyFont="1" applyFill="1" applyBorder="1"/>
    <xf numFmtId="49" fontId="9" fillId="4" borderId="14" xfId="3" applyNumberFormat="1" applyFont="1" applyFill="1" applyBorder="1"/>
    <xf numFmtId="0" fontId="9" fillId="3" borderId="28" xfId="3" applyFont="1" applyFill="1" applyBorder="1" applyAlignment="1">
      <alignment horizontal="left"/>
    </xf>
    <xf numFmtId="0" fontId="9" fillId="3" borderId="28" xfId="3" quotePrefix="1" applyFont="1" applyFill="1" applyBorder="1"/>
    <xf numFmtId="0" fontId="5" fillId="0" borderId="26" xfId="0" applyFont="1" applyBorder="1" applyAlignment="1" applyProtection="1">
      <alignment horizontal="left"/>
      <protection locked="0"/>
    </xf>
    <xf numFmtId="49" fontId="8" fillId="3" borderId="27" xfId="3" quotePrefix="1" applyNumberFormat="1" applyFill="1" applyBorder="1"/>
    <xf numFmtId="49" fontId="8" fillId="3" borderId="28" xfId="3" quotePrefix="1" applyNumberFormat="1" applyFill="1" applyBorder="1"/>
    <xf numFmtId="0" fontId="8" fillId="0" borderId="30" xfId="3" applyBorder="1" applyProtection="1">
      <protection locked="0"/>
    </xf>
    <xf numFmtId="0" fontId="8" fillId="3" borderId="31" xfId="3" applyFill="1" applyBorder="1"/>
    <xf numFmtId="49" fontId="8" fillId="0" borderId="31" xfId="3" applyNumberFormat="1" applyBorder="1" applyProtection="1">
      <protection locked="0"/>
    </xf>
    <xf numFmtId="0" fontId="8" fillId="3" borderId="31" xfId="3" applyFill="1" applyBorder="1" applyAlignment="1">
      <alignment horizontal="left"/>
    </xf>
    <xf numFmtId="49" fontId="8" fillId="0" borderId="32" xfId="3" applyNumberFormat="1" applyBorder="1" applyProtection="1">
      <protection locked="0"/>
    </xf>
    <xf numFmtId="0" fontId="8" fillId="3" borderId="30" xfId="3" applyFill="1" applyBorder="1"/>
    <xf numFmtId="49" fontId="8" fillId="3" borderId="31" xfId="3" quotePrefix="1" applyNumberFormat="1" applyFill="1" applyBorder="1"/>
    <xf numFmtId="0" fontId="8" fillId="3" borderId="32" xfId="3" applyFill="1" applyBorder="1" applyAlignment="1">
      <alignment horizontal="left"/>
    </xf>
    <xf numFmtId="49" fontId="8" fillId="3" borderId="32" xfId="3" quotePrefix="1" applyNumberFormat="1" applyFill="1" applyBorder="1"/>
    <xf numFmtId="0" fontId="3" fillId="0" borderId="49" xfId="0" applyFont="1" applyBorder="1" applyAlignment="1" applyProtection="1">
      <alignment horizontal="left"/>
      <protection locked="0"/>
    </xf>
    <xf numFmtId="0" fontId="3" fillId="0" borderId="47" xfId="0" applyFont="1" applyBorder="1"/>
    <xf numFmtId="0" fontId="5" fillId="3" borderId="4" xfId="3" applyFont="1" applyFill="1" applyBorder="1"/>
    <xf numFmtId="0" fontId="5" fillId="3" borderId="2" xfId="3" applyFont="1" applyFill="1" applyBorder="1"/>
    <xf numFmtId="0" fontId="5" fillId="3" borderId="2" xfId="3" quotePrefix="1" applyFont="1" applyFill="1" applyBorder="1"/>
    <xf numFmtId="0" fontId="5" fillId="3" borderId="3" xfId="3" quotePrefix="1" applyFont="1" applyFill="1" applyBorder="1"/>
    <xf numFmtId="49" fontId="9" fillId="4" borderId="27" xfId="3" applyNumberFormat="1" applyFont="1" applyFill="1" applyBorder="1" applyAlignment="1">
      <alignment horizontal="left"/>
    </xf>
    <xf numFmtId="0" fontId="5" fillId="0" borderId="5" xfId="0" applyFont="1" applyBorder="1" applyAlignment="1" applyProtection="1">
      <alignment horizontal="left"/>
      <protection locked="0"/>
    </xf>
    <xf numFmtId="0" fontId="5" fillId="0" borderId="26" xfId="3" applyFont="1" applyBorder="1" applyAlignment="1" applyProtection="1">
      <alignment horizontal="left"/>
      <protection locked="0"/>
    </xf>
    <xf numFmtId="49" fontId="8" fillId="4" borderId="27" xfId="3" applyNumberFormat="1" applyFill="1" applyBorder="1" applyAlignment="1">
      <alignment horizontal="left"/>
    </xf>
    <xf numFmtId="0" fontId="8" fillId="3" borderId="31" xfId="3" quotePrefix="1" applyFill="1" applyBorder="1"/>
    <xf numFmtId="0" fontId="8" fillId="3" borderId="32" xfId="3" quotePrefix="1" applyFill="1" applyBorder="1"/>
    <xf numFmtId="0" fontId="3" fillId="0" borderId="30" xfId="3" applyFont="1" applyBorder="1" applyAlignment="1" applyProtection="1">
      <alignment horizontal="left"/>
      <protection locked="0"/>
    </xf>
    <xf numFmtId="0" fontId="8" fillId="0" borderId="49" xfId="3" applyBorder="1" applyProtection="1">
      <protection locked="0"/>
    </xf>
    <xf numFmtId="0" fontId="8" fillId="3" borderId="51" xfId="3" applyFill="1" applyBorder="1"/>
    <xf numFmtId="49" fontId="8" fillId="0" borderId="51" xfId="3" applyNumberFormat="1" applyBorder="1" applyProtection="1">
      <protection locked="0"/>
    </xf>
    <xf numFmtId="0" fontId="8" fillId="3" borderId="51" xfId="3" applyFill="1" applyBorder="1" applyAlignment="1">
      <alignment horizontal="left"/>
    </xf>
    <xf numFmtId="49" fontId="8" fillId="0" borderId="51" xfId="3" applyNumberFormat="1" applyBorder="1" applyAlignment="1" applyProtection="1">
      <alignment horizontal="left"/>
      <protection locked="0"/>
    </xf>
    <xf numFmtId="49" fontId="8" fillId="0" borderId="46" xfId="3" applyNumberFormat="1" applyBorder="1" applyAlignment="1" applyProtection="1">
      <alignment horizontal="left"/>
      <protection locked="0"/>
    </xf>
    <xf numFmtId="49" fontId="8" fillId="0" borderId="46" xfId="3" applyNumberFormat="1" applyBorder="1" applyProtection="1">
      <protection locked="0"/>
    </xf>
    <xf numFmtId="0" fontId="8" fillId="3" borderId="46" xfId="3" applyFill="1" applyBorder="1" applyAlignment="1">
      <alignment horizontal="left"/>
    </xf>
    <xf numFmtId="0" fontId="8" fillId="3" borderId="49" xfId="3" applyFill="1" applyBorder="1"/>
    <xf numFmtId="0" fontId="8" fillId="3" borderId="51" xfId="3" quotePrefix="1" applyFill="1" applyBorder="1"/>
    <xf numFmtId="0" fontId="8" fillId="3" borderId="46" xfId="3" quotePrefix="1" applyFill="1" applyBorder="1"/>
    <xf numFmtId="0" fontId="3" fillId="0" borderId="52" xfId="0" applyFont="1" applyBorder="1"/>
    <xf numFmtId="0" fontId="9" fillId="0" borderId="17" xfId="3" applyFont="1" applyBorder="1" applyProtection="1">
      <protection locked="0"/>
    </xf>
    <xf numFmtId="0" fontId="9" fillId="3" borderId="19" xfId="3" applyFont="1" applyFill="1" applyBorder="1"/>
    <xf numFmtId="49" fontId="9" fillId="0" borderId="19" xfId="3" applyNumberFormat="1" applyFont="1" applyBorder="1" applyProtection="1">
      <protection locked="0"/>
    </xf>
    <xf numFmtId="0" fontId="9" fillId="3" borderId="19" xfId="3" applyFont="1" applyFill="1" applyBorder="1" applyAlignment="1">
      <alignment horizontal="left"/>
    </xf>
    <xf numFmtId="49" fontId="9" fillId="0" borderId="19" xfId="3" applyNumberFormat="1" applyFont="1" applyBorder="1" applyAlignment="1" applyProtection="1">
      <alignment horizontal="left"/>
      <protection locked="0"/>
    </xf>
    <xf numFmtId="49" fontId="9" fillId="0" borderId="20" xfId="3" applyNumberFormat="1" applyFont="1" applyBorder="1" applyAlignment="1" applyProtection="1">
      <alignment horizontal="left"/>
      <protection locked="0"/>
    </xf>
    <xf numFmtId="49" fontId="9" fillId="0" borderId="20" xfId="3" applyNumberFormat="1" applyFont="1" applyBorder="1" applyProtection="1">
      <protection locked="0"/>
    </xf>
    <xf numFmtId="0" fontId="9" fillId="3" borderId="17" xfId="3" applyFont="1" applyFill="1" applyBorder="1"/>
    <xf numFmtId="0" fontId="9" fillId="3" borderId="19" xfId="3" quotePrefix="1" applyFont="1" applyFill="1" applyBorder="1"/>
    <xf numFmtId="0" fontId="9" fillId="3" borderId="53" xfId="3" quotePrefix="1" applyFont="1" applyFill="1" applyBorder="1"/>
    <xf numFmtId="0" fontId="5" fillId="0" borderId="17" xfId="0" applyFont="1" applyBorder="1" applyAlignment="1" applyProtection="1">
      <alignment horizontal="left"/>
      <protection locked="0"/>
    </xf>
    <xf numFmtId="49" fontId="8" fillId="0" borderId="27" xfId="3" applyNumberFormat="1" applyBorder="1" applyAlignment="1" applyProtection="1">
      <alignment horizontal="left"/>
      <protection locked="0"/>
    </xf>
    <xf numFmtId="49" fontId="8" fillId="0" borderId="28" xfId="3" applyNumberFormat="1" applyBorder="1" applyAlignment="1" applyProtection="1">
      <alignment horizontal="left"/>
      <protection locked="0"/>
    </xf>
    <xf numFmtId="0" fontId="3" fillId="0" borderId="48" xfId="0" applyFont="1" applyBorder="1"/>
    <xf numFmtId="0" fontId="9" fillId="3" borderId="20" xfId="3" applyFont="1" applyFill="1" applyBorder="1" applyAlignment="1">
      <alignment horizontal="left"/>
    </xf>
    <xf numFmtId="0" fontId="9" fillId="3" borderId="20" xfId="3" quotePrefix="1" applyFont="1" applyFill="1" applyBorder="1"/>
    <xf numFmtId="0" fontId="3" fillId="0" borderId="45" xfId="0" applyFont="1" applyBorder="1"/>
    <xf numFmtId="0" fontId="3" fillId="0" borderId="49" xfId="3" applyFont="1" applyBorder="1" applyAlignment="1" applyProtection="1">
      <alignment horizontal="left"/>
      <protection locked="0"/>
    </xf>
    <xf numFmtId="0" fontId="5" fillId="0" borderId="17" xfId="3" applyFont="1" applyBorder="1" applyAlignment="1" applyProtection="1">
      <alignment horizontal="left"/>
      <protection locked="0"/>
    </xf>
    <xf numFmtId="49" fontId="8" fillId="0" borderId="31" xfId="3" applyNumberFormat="1" applyBorder="1" applyAlignment="1" applyProtection="1">
      <alignment horizontal="left"/>
      <protection locked="0"/>
    </xf>
    <xf numFmtId="49" fontId="8" fillId="0" borderId="32" xfId="3" applyNumberFormat="1" applyBorder="1" applyAlignment="1" applyProtection="1">
      <alignment horizontal="left"/>
      <protection locked="0"/>
    </xf>
    <xf numFmtId="165" fontId="3" fillId="0" borderId="4" xfId="3" applyNumberFormat="1" applyFont="1" applyBorder="1"/>
    <xf numFmtId="165" fontId="3" fillId="0" borderId="2" xfId="3" applyNumberFormat="1" applyFont="1" applyBorder="1"/>
    <xf numFmtId="165" fontId="3" fillId="3" borderId="4" xfId="3" applyNumberFormat="1" applyFont="1" applyFill="1" applyBorder="1"/>
    <xf numFmtId="165" fontId="3" fillId="3" borderId="2" xfId="3" applyNumberFormat="1" applyFont="1" applyFill="1" applyBorder="1"/>
    <xf numFmtId="166" fontId="5" fillId="3" borderId="4" xfId="3" applyNumberFormat="1" applyFont="1" applyFill="1" applyBorder="1"/>
    <xf numFmtId="166" fontId="5" fillId="3" borderId="2" xfId="3" applyNumberFormat="1" applyFont="1" applyFill="1" applyBorder="1"/>
    <xf numFmtId="166" fontId="5" fillId="3" borderId="2" xfId="3" quotePrefix="1" applyNumberFormat="1" applyFont="1" applyFill="1" applyBorder="1"/>
    <xf numFmtId="166" fontId="5" fillId="3" borderId="3" xfId="3" quotePrefix="1" applyNumberFormat="1" applyFont="1" applyFill="1" applyBorder="1"/>
    <xf numFmtId="165" fontId="3" fillId="0" borderId="0" xfId="0" applyNumberFormat="1" applyFont="1"/>
    <xf numFmtId="49" fontId="9" fillId="0" borderId="27" xfId="3" applyNumberFormat="1" applyFont="1" applyBorder="1" applyAlignment="1" applyProtection="1">
      <alignment horizontal="left"/>
      <protection locked="0"/>
    </xf>
    <xf numFmtId="49" fontId="9" fillId="0" borderId="28" xfId="3" applyNumberFormat="1" applyFont="1" applyBorder="1" applyAlignment="1" applyProtection="1">
      <alignment horizontal="left"/>
      <protection locked="0"/>
    </xf>
    <xf numFmtId="49" fontId="9" fillId="4" borderId="27" xfId="3" applyNumberFormat="1" applyFont="1" applyFill="1" applyBorder="1"/>
    <xf numFmtId="49" fontId="8" fillId="4" borderId="27" xfId="3" applyNumberFormat="1" applyFill="1" applyBorder="1"/>
    <xf numFmtId="0" fontId="9" fillId="0" borderId="12" xfId="3" applyFont="1" applyBorder="1" applyProtection="1">
      <protection locked="0"/>
    </xf>
    <xf numFmtId="49" fontId="9" fillId="0" borderId="14" xfId="3" applyNumberFormat="1" applyFont="1" applyBorder="1" applyProtection="1">
      <protection locked="0"/>
    </xf>
    <xf numFmtId="49" fontId="9" fillId="0" borderId="15" xfId="3" applyNumberFormat="1" applyFont="1" applyBorder="1" applyProtection="1">
      <protection locked="0"/>
    </xf>
    <xf numFmtId="0" fontId="9" fillId="3" borderId="14" xfId="3" applyFont="1" applyFill="1" applyBorder="1" applyAlignment="1">
      <alignment horizontal="left"/>
    </xf>
    <xf numFmtId="49" fontId="9" fillId="0" borderId="14" xfId="3" applyNumberFormat="1" applyFont="1" applyBorder="1" applyAlignment="1" applyProtection="1">
      <alignment horizontal="left"/>
      <protection locked="0"/>
    </xf>
    <xf numFmtId="49" fontId="9" fillId="0" borderId="15" xfId="3" applyNumberFormat="1" applyFont="1" applyBorder="1" applyAlignment="1" applyProtection="1">
      <alignment horizontal="left"/>
      <protection locked="0"/>
    </xf>
    <xf numFmtId="0" fontId="9" fillId="3" borderId="12" xfId="3" applyFont="1" applyFill="1" applyBorder="1"/>
    <xf numFmtId="0" fontId="9" fillId="3" borderId="14" xfId="3" quotePrefix="1" applyFont="1" applyFill="1" applyBorder="1"/>
    <xf numFmtId="0" fontId="9" fillId="3" borderId="15" xfId="3" quotePrefix="1" applyFont="1" applyFill="1" applyBorder="1"/>
    <xf numFmtId="0" fontId="9" fillId="3" borderId="15" xfId="3" applyFont="1" applyFill="1" applyBorder="1" applyAlignment="1">
      <alignment horizontal="left"/>
    </xf>
    <xf numFmtId="0" fontId="5" fillId="0" borderId="12" xfId="0" applyFont="1" applyBorder="1" applyAlignment="1" applyProtection="1">
      <alignment horizontal="left"/>
      <protection locked="0"/>
    </xf>
    <xf numFmtId="0" fontId="3" fillId="0" borderId="50" xfId="0" applyFont="1" applyBorder="1"/>
    <xf numFmtId="0" fontId="5" fillId="0" borderId="4" xfId="3" applyFont="1" applyBorder="1"/>
    <xf numFmtId="0" fontId="5" fillId="0" borderId="2" xfId="3" applyFont="1" applyBorder="1"/>
    <xf numFmtId="0" fontId="5" fillId="0" borderId="2" xfId="3" quotePrefix="1" applyFont="1" applyBorder="1"/>
    <xf numFmtId="0" fontId="5" fillId="0" borderId="3" xfId="3" quotePrefix="1" applyFont="1" applyBorder="1"/>
    <xf numFmtId="0" fontId="5" fillId="0" borderId="10" xfId="0" applyFont="1" applyBorder="1"/>
    <xf numFmtId="4" fontId="5" fillId="5" borderId="11" xfId="1" applyNumberFormat="1" applyFont="1" applyFill="1" applyBorder="1" applyProtection="1">
      <protection locked="0"/>
    </xf>
    <xf numFmtId="4" fontId="3" fillId="5" borderId="11" xfId="1" applyNumberFormat="1" applyFont="1" applyFill="1" applyBorder="1" applyProtection="1">
      <protection locked="0"/>
    </xf>
    <xf numFmtId="4" fontId="3" fillId="5" borderId="25" xfId="0" applyNumberFormat="1" applyFont="1" applyFill="1" applyBorder="1" applyProtection="1">
      <protection locked="0"/>
    </xf>
    <xf numFmtId="4" fontId="5" fillId="5" borderId="11" xfId="0" applyNumberFormat="1" applyFont="1" applyFill="1" applyBorder="1" applyProtection="1">
      <protection locked="0"/>
    </xf>
    <xf numFmtId="4" fontId="5" fillId="5" borderId="25" xfId="0" applyNumberFormat="1" applyFont="1" applyFill="1" applyBorder="1" applyProtection="1">
      <protection locked="0"/>
    </xf>
    <xf numFmtId="4" fontId="3" fillId="6" borderId="16" xfId="1" applyNumberFormat="1" applyFont="1" applyFill="1" applyBorder="1" applyProtection="1">
      <protection locked="0"/>
    </xf>
    <xf numFmtId="4" fontId="3" fillId="6" borderId="22" xfId="1" applyNumberFormat="1" applyFont="1" applyFill="1" applyBorder="1" applyProtection="1">
      <protection locked="0"/>
    </xf>
    <xf numFmtId="4" fontId="3" fillId="6" borderId="22" xfId="0" applyNumberFormat="1" applyFont="1" applyFill="1" applyBorder="1" applyProtection="1">
      <protection locked="0"/>
    </xf>
    <xf numFmtId="4" fontId="5" fillId="6" borderId="23" xfId="0" applyNumberFormat="1" applyFont="1" applyFill="1" applyBorder="1" applyProtection="1">
      <protection locked="0"/>
    </xf>
    <xf numFmtId="4" fontId="3" fillId="6" borderId="23" xfId="1" applyNumberFormat="1" applyFont="1" applyFill="1" applyBorder="1" applyProtection="1">
      <protection locked="0"/>
    </xf>
    <xf numFmtId="4" fontId="3" fillId="6" borderId="29" xfId="1" applyNumberFormat="1" applyFont="1" applyFill="1" applyBorder="1" applyProtection="1">
      <protection locked="0"/>
    </xf>
    <xf numFmtId="4" fontId="3" fillId="6" borderId="16" xfId="0" applyNumberFormat="1" applyFont="1" applyFill="1" applyBorder="1" applyProtection="1">
      <protection locked="0"/>
    </xf>
    <xf numFmtId="164" fontId="3" fillId="6" borderId="22" xfId="1" applyFont="1" applyFill="1" applyBorder="1" applyProtection="1">
      <protection locked="0"/>
    </xf>
    <xf numFmtId="164" fontId="5" fillId="6" borderId="22" xfId="1" applyFont="1" applyFill="1" applyBorder="1" applyProtection="1">
      <protection locked="0"/>
    </xf>
    <xf numFmtId="4" fontId="3" fillId="6" borderId="29" xfId="0" applyNumberFormat="1" applyFont="1" applyFill="1" applyBorder="1" applyProtection="1">
      <protection locked="0"/>
    </xf>
    <xf numFmtId="4" fontId="3" fillId="6" borderId="33" xfId="0" applyNumberFormat="1" applyFont="1" applyFill="1" applyBorder="1" applyProtection="1">
      <protection locked="0"/>
    </xf>
    <xf numFmtId="4" fontId="3" fillId="6" borderId="25" xfId="0" applyNumberFormat="1" applyFont="1" applyFill="1" applyBorder="1" applyProtection="1">
      <protection locked="0"/>
    </xf>
    <xf numFmtId="4" fontId="3" fillId="6" borderId="11" xfId="0" applyNumberFormat="1" applyFont="1" applyFill="1" applyBorder="1" applyProtection="1">
      <protection locked="0"/>
    </xf>
    <xf numFmtId="2" fontId="5" fillId="4" borderId="4" xfId="1" applyNumberFormat="1" applyFont="1" applyFill="1" applyBorder="1"/>
    <xf numFmtId="0" fontId="11" fillId="0" borderId="0" xfId="0" applyFont="1"/>
    <xf numFmtId="0" fontId="8" fillId="3" borderId="19" xfId="3" applyFill="1" applyBorder="1"/>
    <xf numFmtId="0" fontId="9" fillId="0" borderId="13" xfId="2" applyFont="1" applyBorder="1"/>
    <xf numFmtId="4" fontId="3" fillId="6" borderId="23" xfId="0" applyNumberFormat="1" applyFont="1" applyFill="1" applyBorder="1" applyProtection="1">
      <protection locked="0"/>
    </xf>
    <xf numFmtId="4" fontId="5" fillId="6" borderId="22" xfId="0" applyNumberFormat="1" applyFont="1" applyFill="1" applyBorder="1" applyProtection="1">
      <protection locked="0"/>
    </xf>
    <xf numFmtId="4" fontId="5" fillId="6" borderId="16" xfId="0" applyNumberFormat="1" applyFont="1" applyFill="1" applyBorder="1" applyProtection="1">
      <protection locked="0"/>
    </xf>
    <xf numFmtId="4" fontId="5" fillId="0" borderId="10" xfId="0" applyNumberFormat="1" applyFont="1" applyBorder="1"/>
    <xf numFmtId="0" fontId="8" fillId="0" borderId="27" xfId="2" applyBorder="1"/>
    <xf numFmtId="0" fontId="7" fillId="0" borderId="0" xfId="0" applyFont="1"/>
    <xf numFmtId="0" fontId="7" fillId="0" borderId="24" xfId="0" applyFont="1" applyBorder="1"/>
    <xf numFmtId="0" fontId="0" fillId="0" borderId="24" xfId="0" applyBorder="1"/>
    <xf numFmtId="0" fontId="9" fillId="0" borderId="27" xfId="3" applyFont="1" applyBorder="1" applyProtection="1">
      <protection locked="0"/>
    </xf>
    <xf numFmtId="0" fontId="8" fillId="0" borderId="27" xfId="3" applyBorder="1" applyProtection="1">
      <protection locked="0"/>
    </xf>
    <xf numFmtId="0" fontId="8" fillId="0" borderId="51" xfId="2" applyBorder="1"/>
    <xf numFmtId="0" fontId="8" fillId="0" borderId="31" xfId="2" applyBorder="1"/>
    <xf numFmtId="0" fontId="8" fillId="0" borderId="54" xfId="2" applyBorder="1"/>
    <xf numFmtId="0" fontId="9" fillId="0" borderId="14" xfId="2" applyFont="1" applyBorder="1"/>
    <xf numFmtId="0" fontId="9" fillId="7" borderId="12" xfId="2" applyFont="1" applyFill="1" applyBorder="1"/>
    <xf numFmtId="0" fontId="9" fillId="7" borderId="13" xfId="2" applyFont="1" applyFill="1" applyBorder="1"/>
    <xf numFmtId="0" fontId="9" fillId="7" borderId="14" xfId="2" applyFont="1" applyFill="1" applyBorder="1"/>
    <xf numFmtId="0" fontId="9" fillId="7" borderId="19" xfId="2" quotePrefix="1" applyFont="1" applyFill="1" applyBorder="1"/>
    <xf numFmtId="0" fontId="8" fillId="7" borderId="17" xfId="2" applyFill="1" applyBorder="1"/>
    <xf numFmtId="0" fontId="8" fillId="7" borderId="13" xfId="2" applyFill="1" applyBorder="1"/>
    <xf numFmtId="0" fontId="8" fillId="7" borderId="14" xfId="2" applyFill="1" applyBorder="1"/>
    <xf numFmtId="0" fontId="8" fillId="7" borderId="19" xfId="2" quotePrefix="1" applyFill="1" applyBorder="1"/>
    <xf numFmtId="0" fontId="8" fillId="7" borderId="26" xfId="2" applyFill="1" applyBorder="1"/>
    <xf numFmtId="0" fontId="9" fillId="7" borderId="27" xfId="2" applyFont="1" applyFill="1" applyBorder="1"/>
    <xf numFmtId="0" fontId="8" fillId="7" borderId="27" xfId="2" applyFill="1" applyBorder="1"/>
    <xf numFmtId="0" fontId="8" fillId="7" borderId="30" xfId="2" applyFill="1" applyBorder="1"/>
    <xf numFmtId="0" fontId="9" fillId="7" borderId="17" xfId="2" applyFont="1" applyFill="1" applyBorder="1"/>
    <xf numFmtId="0" fontId="9" fillId="7" borderId="18" xfId="2" applyFont="1" applyFill="1" applyBorder="1"/>
    <xf numFmtId="0" fontId="8" fillId="7" borderId="18" xfId="2" applyFill="1" applyBorder="1"/>
    <xf numFmtId="0" fontId="8" fillId="7" borderId="12" xfId="2" applyFill="1" applyBorder="1"/>
    <xf numFmtId="0" fontId="9" fillId="7" borderId="26" xfId="2" applyFont="1" applyFill="1" applyBorder="1"/>
    <xf numFmtId="0" fontId="9" fillId="7" borderId="12" xfId="3" applyFont="1" applyFill="1" applyBorder="1"/>
    <xf numFmtId="0" fontId="9" fillId="7" borderId="14" xfId="3" applyFont="1" applyFill="1" applyBorder="1"/>
    <xf numFmtId="0" fontId="9" fillId="7" borderId="14" xfId="3" quotePrefix="1" applyFont="1" applyFill="1" applyBorder="1"/>
    <xf numFmtId="0" fontId="8" fillId="7" borderId="12" xfId="3" applyFill="1" applyBorder="1"/>
    <xf numFmtId="0" fontId="8" fillId="7" borderId="14" xfId="3" applyFill="1" applyBorder="1"/>
    <xf numFmtId="0" fontId="8" fillId="7" borderId="14" xfId="3" quotePrefix="1" applyFill="1" applyBorder="1"/>
    <xf numFmtId="0" fontId="9" fillId="7" borderId="14" xfId="3" applyFont="1" applyFill="1" applyBorder="1" applyAlignment="1">
      <alignment horizontal="left"/>
    </xf>
    <xf numFmtId="0" fontId="8" fillId="7" borderId="14" xfId="3" applyFill="1" applyBorder="1" applyAlignment="1">
      <alignment horizontal="left"/>
    </xf>
    <xf numFmtId="0" fontId="9" fillId="7" borderId="27" xfId="3" applyFont="1" applyFill="1" applyBorder="1"/>
    <xf numFmtId="0" fontId="8" fillId="7" borderId="27" xfId="3" applyFill="1" applyBorder="1"/>
    <xf numFmtId="0" fontId="9" fillId="7" borderId="19" xfId="3" applyFont="1" applyFill="1" applyBorder="1"/>
    <xf numFmtId="0" fontId="8" fillId="7" borderId="19" xfId="3" applyFill="1" applyBorder="1"/>
    <xf numFmtId="0" fontId="9" fillId="7" borderId="27" xfId="0" applyFont="1" applyFill="1" applyBorder="1"/>
    <xf numFmtId="0" fontId="8" fillId="7" borderId="27" xfId="0" applyFont="1" applyFill="1" applyBorder="1"/>
    <xf numFmtId="0" fontId="8" fillId="7" borderId="34" xfId="2" applyFill="1" applyBorder="1"/>
    <xf numFmtId="0" fontId="5" fillId="0" borderId="4" xfId="0" applyFont="1" applyBorder="1"/>
    <xf numFmtId="0" fontId="5" fillId="0" borderId="4" xfId="2" applyFont="1" applyBorder="1"/>
    <xf numFmtId="0" fontId="5" fillId="0" borderId="2" xfId="2" applyFont="1" applyBorder="1"/>
    <xf numFmtId="0" fontId="5" fillId="0" borderId="3" xfId="2" applyFont="1" applyBorder="1"/>
    <xf numFmtId="49" fontId="5" fillId="0" borderId="2" xfId="2" applyNumberFormat="1" applyFont="1" applyBorder="1"/>
    <xf numFmtId="49" fontId="5" fillId="0" borderId="3" xfId="2" applyNumberFormat="1" applyFont="1" applyBorder="1"/>
    <xf numFmtId="0" fontId="17" fillId="7" borderId="27" xfId="2" applyFont="1" applyFill="1" applyBorder="1"/>
    <xf numFmtId="49" fontId="8" fillId="3" borderId="14" xfId="3" applyNumberFormat="1" applyFill="1" applyBorder="1" applyAlignment="1">
      <alignment horizontal="left"/>
    </xf>
    <xf numFmtId="0" fontId="3" fillId="0" borderId="7" xfId="3" applyFont="1" applyBorder="1" applyAlignment="1">
      <alignment horizontal="left"/>
    </xf>
    <xf numFmtId="0" fontId="0" fillId="0" borderId="27" xfId="0" applyBorder="1"/>
    <xf numFmtId="0" fontId="0" fillId="0" borderId="51" xfId="0" applyBorder="1"/>
    <xf numFmtId="0" fontId="0" fillId="0" borderId="19" xfId="0" applyBorder="1"/>
    <xf numFmtId="165" fontId="3" fillId="0" borderId="48" xfId="3" applyNumberFormat="1" applyFont="1" applyBorder="1"/>
    <xf numFmtId="0" fontId="2" fillId="0" borderId="27" xfId="0" applyFont="1" applyBorder="1"/>
    <xf numFmtId="0" fontId="2" fillId="0" borderId="19" xfId="0" applyFont="1" applyBorder="1"/>
    <xf numFmtId="49" fontId="8" fillId="0" borderId="15" xfId="2" quotePrefix="1" applyNumberFormat="1" applyBorder="1" applyProtection="1">
      <protection locked="0"/>
    </xf>
    <xf numFmtId="49" fontId="9" fillId="0" borderId="40" xfId="2" quotePrefix="1" applyNumberFormat="1" applyFont="1" applyBorder="1" applyProtection="1">
      <protection locked="0"/>
    </xf>
    <xf numFmtId="49" fontId="9" fillId="0" borderId="19" xfId="2" quotePrefix="1" applyNumberFormat="1" applyFont="1" applyBorder="1" applyProtection="1">
      <protection locked="0"/>
    </xf>
    <xf numFmtId="49" fontId="9" fillId="0" borderId="27" xfId="2" quotePrefix="1" applyNumberFormat="1" applyFont="1" applyBorder="1" applyProtection="1">
      <protection locked="0"/>
    </xf>
    <xf numFmtId="49" fontId="9" fillId="0" borderId="55" xfId="2" quotePrefix="1" applyNumberFormat="1" applyFont="1" applyBorder="1" applyProtection="1">
      <protection locked="0"/>
    </xf>
    <xf numFmtId="49" fontId="8" fillId="0" borderId="55" xfId="2" quotePrefix="1" applyNumberFormat="1" applyBorder="1" applyProtection="1">
      <protection locked="0"/>
    </xf>
    <xf numFmtId="0" fontId="9" fillId="7" borderId="14" xfId="2" quotePrefix="1" applyFont="1" applyFill="1" applyBorder="1"/>
    <xf numFmtId="0" fontId="8" fillId="7" borderId="14" xfId="2" quotePrefix="1" applyFill="1" applyBorder="1"/>
    <xf numFmtId="0" fontId="5" fillId="0" borderId="2" xfId="2" quotePrefix="1" applyFont="1" applyBorder="1"/>
    <xf numFmtId="0" fontId="5" fillId="0" borderId="2" xfId="0" quotePrefix="1" applyFont="1" applyBorder="1"/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48" xfId="0" applyFont="1" applyBorder="1"/>
  </cellXfs>
  <cellStyles count="5">
    <cellStyle name="Komma" xfId="1" builtinId="3"/>
    <cellStyle name="Normal" xfId="0" builtinId="0"/>
    <cellStyle name="Normal 13" xfId="4" xr:uid="{00000000-0005-0000-0000-000002000000}"/>
    <cellStyle name="Normal 2" xfId="2" xr:uid="{00000000-0005-0000-0000-000003000000}"/>
    <cellStyle name="Normal 2 2" xfId="3" xr:uid="{00000000-0005-0000-0000-000004000000}"/>
  </cellStyles>
  <dxfs count="7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numFmt numFmtId="0" formatCode="General"/>
      <fill>
        <patternFill patternType="solid"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numFmt numFmtId="0" formatCode="General"/>
      <fill>
        <patternFill patternType="solid">
          <bgColor theme="1"/>
        </patternFill>
      </fill>
    </dxf>
  </dxfs>
  <tableStyles count="0" defaultTableStyle="TableStyleMedium2" defaultPivotStyle="PivotStyleLight16"/>
  <colors>
    <mruColors>
      <color rgb="FFF2BD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46</xdr:row>
      <xdr:rowOff>0</xdr:rowOff>
    </xdr:from>
    <xdr:to>
      <xdr:col>15</xdr:col>
      <xdr:colOff>57150</xdr:colOff>
      <xdr:row>46</xdr:row>
      <xdr:rowOff>57150</xdr:rowOff>
    </xdr:to>
    <xdr:pic>
      <xdr:nvPicPr>
        <xdr:cNvPr id="2" name="Picture 1" descr="http://adm31.adm.aau.dk:8000/OA_HTML/cabo/images/swan/t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0" y="9324975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15</xdr:col>
      <xdr:colOff>0</xdr:colOff>
      <xdr:row>46</xdr:row>
      <xdr:rowOff>0</xdr:rowOff>
    </xdr:from>
    <xdr:ext cx="47625" cy="47625"/>
    <xdr:pic>
      <xdr:nvPicPr>
        <xdr:cNvPr id="3" name="Billede 2" descr="http://adm31.adm.aau.dk:8000/OA_HTML/cabo/images/swan/t.gif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0" y="93249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</xdr:col>
      <xdr:colOff>0</xdr:colOff>
      <xdr:row>46</xdr:row>
      <xdr:rowOff>0</xdr:rowOff>
    </xdr:from>
    <xdr:ext cx="47625" cy="47625"/>
    <xdr:pic>
      <xdr:nvPicPr>
        <xdr:cNvPr id="4" name="Billede 3" descr="http://adm31.adm.aau.dk:8000/OA_HTML/cabo/images/swan/t.gif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01975" y="93249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okonomi.aau.dk/digitalAssets/449/2018/Nov-18/TOTAL%20Periodiseringsbilag%20MED%20ALT%20-%20NOV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iodisering uk10 og 90"/>
      <sheetName val="Periodisering UK95 og 97"/>
      <sheetName val="BneWorkBookProperties"/>
      <sheetName val="BneLog"/>
      <sheetName val="Kontrol ark"/>
      <sheetName val="Periodiseringsenheder"/>
      <sheetName val="LØB-Bilag 9E forudfak-indtægter"/>
      <sheetName val="LØB-Bilag 9B1 forudbetalte omk"/>
      <sheetName val="LØB-Bilag 9H1 Skyldig lønomk."/>
      <sheetName val="LØB-Bilag 9H2 Forudbet lønomk"/>
    </sheetNames>
    <sheetDataSet>
      <sheetData sheetId="0">
        <row r="6">
          <cell r="Y6" t="str">
            <v>SKAL VÆLGES</v>
          </cell>
        </row>
        <row r="7">
          <cell r="Y7" t="str">
            <v>Udstyr</v>
          </cell>
        </row>
        <row r="8">
          <cell r="Y8" t="str">
            <v>Forsyningsområde</v>
          </cell>
        </row>
        <row r="9">
          <cell r="Y9" t="str">
            <v>Reparations- og vedligeholdelsesomkostninger</v>
          </cell>
        </row>
        <row r="10">
          <cell r="Y10" t="str">
            <v>Rengøring</v>
          </cell>
        </row>
        <row r="11">
          <cell r="Y11" t="str">
            <v>Rejser og befordring</v>
          </cell>
        </row>
        <row r="12">
          <cell r="Y12" t="str">
            <v>Konsulentydelser</v>
          </cell>
        </row>
        <row r="13">
          <cell r="Y13" t="str">
            <v>Revision</v>
          </cell>
        </row>
        <row r="14">
          <cell r="Y14" t="str">
            <v>Kursus (studerende og ansatte)</v>
          </cell>
        </row>
        <row r="15">
          <cell r="Y15" t="str">
            <v>Repræsentation</v>
          </cell>
        </row>
        <row r="16">
          <cell r="Y16" t="str">
            <v>Edb-service</v>
          </cell>
        </row>
        <row r="17">
          <cell r="Y17" t="str">
            <v>Telefoni</v>
          </cell>
        </row>
        <row r="18">
          <cell r="Y18" t="str">
            <v>Annoncering</v>
          </cell>
        </row>
        <row r="19">
          <cell r="Y19" t="str">
            <v>Trykning + Copy-Dan</v>
          </cell>
        </row>
        <row r="20">
          <cell r="Y20" t="str">
            <v>Kontorartkl. Papir og undervisnings materialer</v>
          </cell>
        </row>
        <row r="21">
          <cell r="Y21" t="str">
            <v>Tidskrifter og Bøger</v>
          </cell>
        </row>
        <row r="22">
          <cell r="Y22" t="str">
            <v xml:space="preserve">Øvrige forbrugomkostninger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6:I24"/>
  <sheetViews>
    <sheetView workbookViewId="0">
      <selection activeCell="I21" sqref="I21"/>
    </sheetView>
  </sheetViews>
  <sheetFormatPr defaultRowHeight="15" x14ac:dyDescent="0.25"/>
  <sheetData>
    <row r="6" spans="3:9" x14ac:dyDescent="0.25">
      <c r="C6" s="19" t="s">
        <v>94</v>
      </c>
      <c r="I6" s="19" t="s">
        <v>95</v>
      </c>
    </row>
    <row r="8" spans="3:9" x14ac:dyDescent="0.25">
      <c r="C8" s="1" t="s">
        <v>19</v>
      </c>
      <c r="I8" s="1" t="s">
        <v>19</v>
      </c>
    </row>
    <row r="9" spans="3:9" x14ac:dyDescent="0.25">
      <c r="C9" s="1" t="s">
        <v>21</v>
      </c>
      <c r="I9" s="1" t="s">
        <v>49</v>
      </c>
    </row>
    <row r="10" spans="3:9" x14ac:dyDescent="0.25">
      <c r="C10" s="1" t="s">
        <v>23</v>
      </c>
      <c r="I10" s="1" t="s">
        <v>50</v>
      </c>
    </row>
    <row r="11" spans="3:9" x14ac:dyDescent="0.25">
      <c r="C11" s="1" t="s">
        <v>24</v>
      </c>
      <c r="I11" s="1" t="s">
        <v>52</v>
      </c>
    </row>
    <row r="12" spans="3:9" x14ac:dyDescent="0.25">
      <c r="C12" s="1" t="s">
        <v>25</v>
      </c>
      <c r="I12" s="1" t="s">
        <v>54</v>
      </c>
    </row>
    <row r="13" spans="3:9" x14ac:dyDescent="0.25">
      <c r="C13" s="1" t="s">
        <v>26</v>
      </c>
      <c r="I13" s="1" t="s">
        <v>57</v>
      </c>
    </row>
    <row r="14" spans="3:9" x14ac:dyDescent="0.25">
      <c r="C14" s="1" t="s">
        <v>28</v>
      </c>
      <c r="I14" s="1" t="s">
        <v>59</v>
      </c>
    </row>
    <row r="15" spans="3:9" x14ac:dyDescent="0.25">
      <c r="C15" s="1" t="s">
        <v>30</v>
      </c>
      <c r="I15" s="1" t="s">
        <v>60</v>
      </c>
    </row>
    <row r="16" spans="3:9" x14ac:dyDescent="0.25">
      <c r="C16" s="1" t="s">
        <v>31</v>
      </c>
      <c r="I16" s="1" t="s">
        <v>61</v>
      </c>
    </row>
    <row r="17" spans="3:3" x14ac:dyDescent="0.25">
      <c r="C17" s="1" t="s">
        <v>33</v>
      </c>
    </row>
    <row r="18" spans="3:3" x14ac:dyDescent="0.25">
      <c r="C18" s="1" t="s">
        <v>37</v>
      </c>
    </row>
    <row r="19" spans="3:3" x14ac:dyDescent="0.25">
      <c r="C19" s="1" t="s">
        <v>40</v>
      </c>
    </row>
    <row r="20" spans="3:3" x14ac:dyDescent="0.25">
      <c r="C20" s="1" t="s">
        <v>42</v>
      </c>
    </row>
    <row r="21" spans="3:3" x14ac:dyDescent="0.25">
      <c r="C21" s="51" t="s">
        <v>43</v>
      </c>
    </row>
    <row r="22" spans="3:3" x14ac:dyDescent="0.25">
      <c r="C22" s="51" t="s">
        <v>44</v>
      </c>
    </row>
    <row r="23" spans="3:3" x14ac:dyDescent="0.25">
      <c r="C23" s="54" t="s">
        <v>45</v>
      </c>
    </row>
    <row r="24" spans="3:3" x14ac:dyDescent="0.25">
      <c r="C24" s="54" t="s">
        <v>46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B78"/>
  <sheetViews>
    <sheetView zoomScale="80" zoomScaleNormal="80" workbookViewId="0">
      <selection activeCell="O56" sqref="O56:O71"/>
    </sheetView>
  </sheetViews>
  <sheetFormatPr defaultColWidth="9.140625" defaultRowHeight="14.25" x14ac:dyDescent="0.2"/>
  <cols>
    <col min="1" max="1" width="17.140625" style="1" customWidth="1"/>
    <col min="2" max="2" width="9.140625" style="1"/>
    <col min="3" max="3" width="10.85546875" style="1" customWidth="1"/>
    <col min="4" max="15" width="9.140625" style="1"/>
    <col min="16" max="16" width="45.28515625" style="1" bestFit="1" customWidth="1"/>
    <col min="17" max="17" width="7.85546875" style="1" bestFit="1" customWidth="1"/>
    <col min="18" max="18" width="30.5703125" style="1" customWidth="1"/>
    <col min="19" max="19" width="8.28515625" style="1" customWidth="1"/>
    <col min="20" max="20" width="26" style="1" customWidth="1"/>
    <col min="21" max="21" width="15.85546875" style="1" customWidth="1"/>
    <col min="22" max="23" width="12.28515625" style="1" customWidth="1"/>
    <col min="24" max="24" width="15" style="1" bestFit="1" customWidth="1"/>
    <col min="25" max="16384" width="9.140625" style="1"/>
  </cols>
  <sheetData>
    <row r="2" spans="1:20" s="3" customFormat="1" ht="21" thickBot="1" x14ac:dyDescent="0.35">
      <c r="A2" s="2" t="s">
        <v>0</v>
      </c>
      <c r="B2" s="3" t="s">
        <v>97</v>
      </c>
    </row>
    <row r="3" spans="1:20" ht="15.75" thickBot="1" x14ac:dyDescent="0.3">
      <c r="A3" s="4"/>
      <c r="B3" s="326" t="s">
        <v>1</v>
      </c>
      <c r="C3" s="326"/>
      <c r="D3" s="326"/>
      <c r="E3" s="326"/>
      <c r="F3" s="326"/>
      <c r="G3" s="326"/>
      <c r="H3" s="327"/>
      <c r="I3" s="325" t="s">
        <v>2</v>
      </c>
      <c r="J3" s="326"/>
      <c r="K3" s="326"/>
      <c r="L3" s="326"/>
      <c r="M3" s="326"/>
      <c r="N3" s="326"/>
      <c r="O3" s="327"/>
      <c r="P3" s="5" t="s">
        <v>3</v>
      </c>
      <c r="R3" s="6" t="s">
        <v>4</v>
      </c>
    </row>
    <row r="4" spans="1:20" ht="15" thickBot="1" x14ac:dyDescent="0.25">
      <c r="A4" s="4" t="s">
        <v>5</v>
      </c>
      <c r="B4" s="7" t="s">
        <v>6</v>
      </c>
      <c r="C4" s="8" t="s">
        <v>7</v>
      </c>
      <c r="D4" s="9" t="s">
        <v>8</v>
      </c>
      <c r="E4" s="10" t="s">
        <v>9</v>
      </c>
      <c r="F4" s="10" t="s">
        <v>10</v>
      </c>
      <c r="G4" s="10" t="s">
        <v>11</v>
      </c>
      <c r="H4" s="11" t="s">
        <v>12</v>
      </c>
      <c r="I4" s="12" t="s">
        <v>6</v>
      </c>
      <c r="J4" s="8" t="s">
        <v>7</v>
      </c>
      <c r="K4" s="9" t="s">
        <v>8</v>
      </c>
      <c r="L4" s="10" t="s">
        <v>9</v>
      </c>
      <c r="M4" s="10" t="s">
        <v>10</v>
      </c>
      <c r="N4" s="10" t="s">
        <v>11</v>
      </c>
      <c r="O4" s="11" t="s">
        <v>12</v>
      </c>
      <c r="P4" s="13" t="s">
        <v>13</v>
      </c>
      <c r="R4" s="14" t="s">
        <v>14</v>
      </c>
    </row>
    <row r="5" spans="1:20" s="3" customFormat="1" ht="15.75" thickBot="1" x14ac:dyDescent="0.3">
      <c r="A5" s="232"/>
      <c r="B5" s="268">
        <v>10</v>
      </c>
      <c r="C5" s="269">
        <v>619005</v>
      </c>
      <c r="D5" s="321" t="s">
        <v>18</v>
      </c>
      <c r="E5" s="271" t="s">
        <v>15</v>
      </c>
      <c r="F5" s="271" t="s">
        <v>16</v>
      </c>
      <c r="G5" s="271" t="s">
        <v>17</v>
      </c>
      <c r="H5" s="271" t="s">
        <v>18</v>
      </c>
      <c r="I5" s="15">
        <v>10</v>
      </c>
      <c r="J5" s="253"/>
      <c r="K5" s="316"/>
      <c r="L5" s="16" t="s">
        <v>15</v>
      </c>
      <c r="M5" s="17" t="s">
        <v>16</v>
      </c>
      <c r="N5" s="316"/>
      <c r="O5" s="18" t="s">
        <v>18</v>
      </c>
      <c r="P5" s="20" t="s">
        <v>20</v>
      </c>
      <c r="Q5" s="259" t="str">
        <f>IF(J5="","",IF(K5="","HUSK AT UDFYLDE OMK.STED",""))</f>
        <v/>
      </c>
      <c r="R5" s="20"/>
      <c r="S5" s="259" t="str">
        <f>IF(J5="","",IF(N5="","HUSK AT UDFYLDE FORMÅL",""))</f>
        <v/>
      </c>
    </row>
    <row r="6" spans="1:20" ht="15.75" thickBot="1" x14ac:dyDescent="0.3">
      <c r="A6" s="233"/>
      <c r="B6" s="272">
        <v>10</v>
      </c>
      <c r="C6" s="273">
        <v>619005</v>
      </c>
      <c r="D6" s="322" t="s">
        <v>18</v>
      </c>
      <c r="E6" s="275" t="s">
        <v>15</v>
      </c>
      <c r="F6" s="275" t="s">
        <v>16</v>
      </c>
      <c r="G6" s="275" t="s">
        <v>17</v>
      </c>
      <c r="H6" s="275" t="s">
        <v>18</v>
      </c>
      <c r="I6" s="21">
        <v>10</v>
      </c>
      <c r="J6" s="258"/>
      <c r="K6" s="79"/>
      <c r="L6" s="22" t="s">
        <v>15</v>
      </c>
      <c r="M6" s="23" t="s">
        <v>16</v>
      </c>
      <c r="N6" s="318"/>
      <c r="O6" s="315" t="s">
        <v>18</v>
      </c>
      <c r="P6" s="24"/>
      <c r="Q6" s="259" t="str">
        <f>IF(J6="","",IF(K6="","HUSK AT UDFYLDE OMK.STED",""))</f>
        <v/>
      </c>
      <c r="R6" s="25"/>
      <c r="S6" s="259" t="str">
        <f t="shared" ref="S6:S7" si="0">IF(J6="","",IF(N6="","HUSK AT UDFYLDE FORMÅL",""))</f>
        <v/>
      </c>
    </row>
    <row r="7" spans="1:20" ht="15.75" thickBot="1" x14ac:dyDescent="0.3">
      <c r="A7" s="233"/>
      <c r="B7" s="272">
        <v>10</v>
      </c>
      <c r="C7" s="273">
        <v>619005</v>
      </c>
      <c r="D7" s="322" t="s">
        <v>18</v>
      </c>
      <c r="E7" s="275" t="s">
        <v>15</v>
      </c>
      <c r="F7" s="275" t="s">
        <v>16</v>
      </c>
      <c r="G7" s="275" t="s">
        <v>17</v>
      </c>
      <c r="H7" s="275" t="s">
        <v>18</v>
      </c>
      <c r="I7" s="21">
        <v>10</v>
      </c>
      <c r="J7" s="258"/>
      <c r="K7" s="79"/>
      <c r="L7" s="22" t="s">
        <v>15</v>
      </c>
      <c r="M7" s="23" t="s">
        <v>16</v>
      </c>
      <c r="N7" s="318"/>
      <c r="O7" s="315" t="s">
        <v>18</v>
      </c>
      <c r="P7" s="24"/>
      <c r="Q7" s="259" t="str">
        <f t="shared" ref="Q7" si="1">IF(J7="","",IF(K7="","HUSK AT UDFYLDE OMK.STED",""))</f>
        <v/>
      </c>
      <c r="R7" s="25"/>
      <c r="S7" s="259" t="str">
        <f t="shared" si="0"/>
        <v/>
      </c>
    </row>
    <row r="8" spans="1:20" ht="15.75" thickBot="1" x14ac:dyDescent="0.3">
      <c r="A8" s="233"/>
      <c r="B8" s="272">
        <v>10</v>
      </c>
      <c r="C8" s="273">
        <v>619005</v>
      </c>
      <c r="D8" s="322" t="s">
        <v>18</v>
      </c>
      <c r="E8" s="275" t="s">
        <v>15</v>
      </c>
      <c r="F8" s="275" t="s">
        <v>16</v>
      </c>
      <c r="G8" s="275" t="s">
        <v>17</v>
      </c>
      <c r="H8" s="275" t="s">
        <v>18</v>
      </c>
      <c r="I8" s="21">
        <v>10</v>
      </c>
      <c r="J8" s="306">
        <v>101151</v>
      </c>
      <c r="K8" s="79"/>
      <c r="L8" s="22" t="s">
        <v>15</v>
      </c>
      <c r="M8" s="23" t="s">
        <v>16</v>
      </c>
      <c r="N8" s="318"/>
      <c r="O8" s="315" t="s">
        <v>18</v>
      </c>
      <c r="P8" s="24" t="s">
        <v>106</v>
      </c>
      <c r="Q8" s="259" t="str">
        <f>IF(A8="","",IF(K8="","HUSK AT UDFYLDE OMK.STED",""))</f>
        <v/>
      </c>
      <c r="R8" s="26"/>
      <c r="S8" s="259" t="str">
        <f>IF(A8="","",IF(N8="","HUSK AT UDFYLDE FORMÅL",""))</f>
        <v/>
      </c>
    </row>
    <row r="9" spans="1:20" ht="15.75" thickBot="1" x14ac:dyDescent="0.3">
      <c r="A9" s="234"/>
      <c r="B9" s="276">
        <v>10</v>
      </c>
      <c r="C9" s="277">
        <v>619000</v>
      </c>
      <c r="D9" s="321" t="s">
        <v>18</v>
      </c>
      <c r="E9" s="271" t="s">
        <v>15</v>
      </c>
      <c r="F9" s="271" t="s">
        <v>16</v>
      </c>
      <c r="G9" s="271" t="s">
        <v>17</v>
      </c>
      <c r="H9" s="271" t="s">
        <v>18</v>
      </c>
      <c r="I9" s="28">
        <v>10</v>
      </c>
      <c r="J9" s="277">
        <v>188999</v>
      </c>
      <c r="K9" s="79"/>
      <c r="L9" s="29" t="s">
        <v>15</v>
      </c>
      <c r="M9" s="29" t="s">
        <v>16</v>
      </c>
      <c r="N9" s="318"/>
      <c r="O9" s="315" t="s">
        <v>18</v>
      </c>
      <c r="P9" s="31" t="s">
        <v>22</v>
      </c>
      <c r="Q9" s="259" t="str">
        <f>IF(A9="","",IF(K9="","HUSK AT UDFYLDE OMK.STED",""))</f>
        <v/>
      </c>
      <c r="R9" s="25"/>
      <c r="S9" s="259" t="str">
        <f t="shared" ref="S9:S12" si="2">IF(A9="","",IF(N9="","HUSK AT UDFYLDE FORMÅL",""))</f>
        <v/>
      </c>
    </row>
    <row r="10" spans="1:20" ht="15.75" thickBot="1" x14ac:dyDescent="0.3">
      <c r="A10" s="234"/>
      <c r="B10" s="276">
        <v>10</v>
      </c>
      <c r="C10" s="278">
        <v>619000</v>
      </c>
      <c r="D10" s="322" t="s">
        <v>18</v>
      </c>
      <c r="E10" s="275" t="s">
        <v>15</v>
      </c>
      <c r="F10" s="275" t="s">
        <v>16</v>
      </c>
      <c r="G10" s="275" t="s">
        <v>17</v>
      </c>
      <c r="H10" s="275" t="s">
        <v>18</v>
      </c>
      <c r="I10" s="28">
        <v>10</v>
      </c>
      <c r="J10" s="278">
        <v>188999</v>
      </c>
      <c r="K10" s="79"/>
      <c r="L10" s="29" t="s">
        <v>15</v>
      </c>
      <c r="M10" s="29" t="s">
        <v>16</v>
      </c>
      <c r="N10" s="318"/>
      <c r="O10" s="315" t="s">
        <v>18</v>
      </c>
      <c r="P10" s="25"/>
      <c r="Q10" s="259" t="str">
        <f t="shared" ref="Q10:Q12" si="3">IF(A10="","",IF(K10="","HUSK AT UDFYLDE OMK.STED",""))</f>
        <v/>
      </c>
      <c r="R10" s="25"/>
      <c r="S10" s="259" t="str">
        <f t="shared" si="2"/>
        <v/>
      </c>
      <c r="T10"/>
    </row>
    <row r="11" spans="1:20" ht="15.75" thickBot="1" x14ac:dyDescent="0.3">
      <c r="A11" s="234"/>
      <c r="B11" s="276">
        <v>10</v>
      </c>
      <c r="C11" s="278">
        <v>619000</v>
      </c>
      <c r="D11" s="322" t="s">
        <v>18</v>
      </c>
      <c r="E11" s="275" t="s">
        <v>15</v>
      </c>
      <c r="F11" s="275" t="s">
        <v>16</v>
      </c>
      <c r="G11" s="275" t="s">
        <v>17</v>
      </c>
      <c r="H11" s="275" t="s">
        <v>18</v>
      </c>
      <c r="I11" s="28">
        <v>10</v>
      </c>
      <c r="J11" s="278">
        <v>188999</v>
      </c>
      <c r="K11" s="79"/>
      <c r="L11" s="29" t="s">
        <v>15</v>
      </c>
      <c r="M11" s="29" t="s">
        <v>16</v>
      </c>
      <c r="N11" s="318"/>
      <c r="O11" s="315" t="s">
        <v>18</v>
      </c>
      <c r="P11" s="25"/>
      <c r="Q11" s="259" t="str">
        <f t="shared" si="3"/>
        <v/>
      </c>
      <c r="R11" s="25"/>
      <c r="S11" s="259" t="str">
        <f t="shared" si="2"/>
        <v/>
      </c>
    </row>
    <row r="12" spans="1:20" ht="15.75" thickBot="1" x14ac:dyDescent="0.3">
      <c r="A12" s="234"/>
      <c r="B12" s="279">
        <v>10</v>
      </c>
      <c r="C12" s="278">
        <v>619000</v>
      </c>
      <c r="D12" s="322" t="s">
        <v>18</v>
      </c>
      <c r="E12" s="275" t="s">
        <v>15</v>
      </c>
      <c r="F12" s="275" t="s">
        <v>16</v>
      </c>
      <c r="G12" s="275" t="s">
        <v>17</v>
      </c>
      <c r="H12" s="275" t="s">
        <v>18</v>
      </c>
      <c r="I12" s="32">
        <v>10</v>
      </c>
      <c r="J12" s="278">
        <v>188999</v>
      </c>
      <c r="K12" s="319"/>
      <c r="L12" s="33" t="s">
        <v>15</v>
      </c>
      <c r="M12" s="33" t="s">
        <v>16</v>
      </c>
      <c r="N12" s="317"/>
      <c r="O12" s="315" t="s">
        <v>18</v>
      </c>
      <c r="P12" s="34"/>
      <c r="Q12" s="259" t="str">
        <f t="shared" si="3"/>
        <v/>
      </c>
      <c r="R12" s="35"/>
      <c r="S12" s="259" t="str">
        <f t="shared" si="2"/>
        <v/>
      </c>
    </row>
    <row r="13" spans="1:20" ht="15.75" thickBot="1" x14ac:dyDescent="0.3">
      <c r="A13" s="83">
        <f>SUM(A5:A8)</f>
        <v>0</v>
      </c>
      <c r="B13" s="301">
        <v>10</v>
      </c>
      <c r="C13" s="302">
        <v>619005</v>
      </c>
      <c r="D13" s="323" t="s">
        <v>18</v>
      </c>
      <c r="E13" s="302" t="s">
        <v>15</v>
      </c>
      <c r="F13" s="302" t="s">
        <v>16</v>
      </c>
      <c r="G13" s="302" t="s">
        <v>17</v>
      </c>
      <c r="H13" s="303" t="s">
        <v>18</v>
      </c>
      <c r="I13" s="9"/>
      <c r="J13" s="9"/>
      <c r="K13" s="9"/>
      <c r="L13" s="9"/>
      <c r="M13" s="9"/>
      <c r="N13" s="9"/>
      <c r="O13" s="36"/>
      <c r="P13" s="37" t="s">
        <v>27</v>
      </c>
    </row>
    <row r="14" spans="1:20" ht="15.75" thickBot="1" x14ac:dyDescent="0.3">
      <c r="A14" s="83">
        <f>SUM(A9:A12)</f>
        <v>0</v>
      </c>
      <c r="B14" s="301">
        <v>10</v>
      </c>
      <c r="C14" s="302">
        <v>619000</v>
      </c>
      <c r="D14" s="323" t="s">
        <v>18</v>
      </c>
      <c r="E14" s="304" t="s">
        <v>15</v>
      </c>
      <c r="F14" s="304" t="s">
        <v>16</v>
      </c>
      <c r="G14" s="304" t="s">
        <v>17</v>
      </c>
      <c r="H14" s="305" t="s">
        <v>18</v>
      </c>
      <c r="I14" s="9"/>
      <c r="J14" s="9"/>
      <c r="K14" s="9"/>
      <c r="L14" s="9"/>
      <c r="M14" s="9"/>
      <c r="N14" s="9"/>
      <c r="O14" s="36"/>
      <c r="P14" s="39" t="s">
        <v>29</v>
      </c>
    </row>
    <row r="15" spans="1:20" x14ac:dyDescent="0.2">
      <c r="A15" s="40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</row>
    <row r="16" spans="1:20" s="3" customFormat="1" ht="21" thickBot="1" x14ac:dyDescent="0.35">
      <c r="A16" s="2" t="s">
        <v>32</v>
      </c>
      <c r="B16" s="99" t="s">
        <v>98</v>
      </c>
    </row>
    <row r="17" spans="1:25" ht="15.75" thickBot="1" x14ac:dyDescent="0.3">
      <c r="A17" s="42"/>
      <c r="B17" s="325" t="s">
        <v>1</v>
      </c>
      <c r="C17" s="326"/>
      <c r="D17" s="326"/>
      <c r="E17" s="326"/>
      <c r="F17" s="326"/>
      <c r="G17" s="326"/>
      <c r="H17" s="327"/>
      <c r="I17" s="325" t="s">
        <v>2</v>
      </c>
      <c r="J17" s="326"/>
      <c r="K17" s="326"/>
      <c r="L17" s="326"/>
      <c r="M17" s="326"/>
      <c r="N17" s="326"/>
      <c r="O17" s="327"/>
      <c r="P17" s="5" t="s">
        <v>34</v>
      </c>
      <c r="R17" s="6" t="s">
        <v>35</v>
      </c>
      <c r="T17" s="6" t="s">
        <v>36</v>
      </c>
    </row>
    <row r="18" spans="1:25" ht="15" thickBot="1" x14ac:dyDescent="0.25">
      <c r="A18" s="42" t="s">
        <v>5</v>
      </c>
      <c r="B18" s="12" t="s">
        <v>6</v>
      </c>
      <c r="C18" s="8" t="s">
        <v>7</v>
      </c>
      <c r="D18" s="9" t="s">
        <v>8</v>
      </c>
      <c r="E18" s="10" t="s">
        <v>9</v>
      </c>
      <c r="F18" s="10" t="s">
        <v>10</v>
      </c>
      <c r="G18" s="10" t="s">
        <v>11</v>
      </c>
      <c r="H18" s="11" t="s">
        <v>12</v>
      </c>
      <c r="I18" s="12" t="s">
        <v>6</v>
      </c>
      <c r="J18" s="8" t="s">
        <v>7</v>
      </c>
      <c r="K18" s="9" t="s">
        <v>8</v>
      </c>
      <c r="L18" s="10" t="s">
        <v>9</v>
      </c>
      <c r="M18" s="10" t="s">
        <v>10</v>
      </c>
      <c r="N18" s="10" t="s">
        <v>11</v>
      </c>
      <c r="O18" s="11" t="s">
        <v>12</v>
      </c>
      <c r="P18" s="13" t="s">
        <v>13</v>
      </c>
      <c r="R18" s="14" t="s">
        <v>38</v>
      </c>
      <c r="T18" s="14" t="s">
        <v>39</v>
      </c>
    </row>
    <row r="19" spans="1:25" s="3" customFormat="1" ht="15.75" thickBot="1" x14ac:dyDescent="0.3">
      <c r="A19" s="235"/>
      <c r="B19" s="43">
        <v>10</v>
      </c>
      <c r="C19" s="253"/>
      <c r="D19" s="316"/>
      <c r="E19" s="45" t="s">
        <v>15</v>
      </c>
      <c r="F19" s="45" t="s">
        <v>16</v>
      </c>
      <c r="G19" s="316"/>
      <c r="H19" s="18" t="s">
        <v>18</v>
      </c>
      <c r="I19" s="280">
        <v>10</v>
      </c>
      <c r="J19" s="281">
        <v>969005</v>
      </c>
      <c r="K19" s="321" t="s">
        <v>18</v>
      </c>
      <c r="L19" s="271" t="s">
        <v>15</v>
      </c>
      <c r="M19" s="271" t="s">
        <v>16</v>
      </c>
      <c r="N19" s="271" t="s">
        <v>17</v>
      </c>
      <c r="O19" s="271" t="s">
        <v>18</v>
      </c>
      <c r="P19" s="46" t="s">
        <v>41</v>
      </c>
      <c r="Q19" s="259" t="str">
        <f>IF(C19="","",IF(D19="","HUSK AT UDFYLDE OMK.STED",""))</f>
        <v/>
      </c>
      <c r="R19" s="24"/>
      <c r="S19" s="259" t="str">
        <f>IF(C19="","",IF(G19="","HUSK AT UDFYLDE FORMÅL",""))</f>
        <v/>
      </c>
      <c r="T19" s="47"/>
    </row>
    <row r="20" spans="1:25" ht="15.75" thickBot="1" x14ac:dyDescent="0.3">
      <c r="A20" s="234"/>
      <c r="B20" s="32">
        <v>10</v>
      </c>
      <c r="C20" s="258"/>
      <c r="D20" s="79"/>
      <c r="E20" s="33" t="s">
        <v>15</v>
      </c>
      <c r="F20" s="33" t="s">
        <v>16</v>
      </c>
      <c r="G20" s="318"/>
      <c r="H20" s="315" t="s">
        <v>18</v>
      </c>
      <c r="I20" s="279">
        <v>10</v>
      </c>
      <c r="J20" s="282">
        <v>969005</v>
      </c>
      <c r="K20" s="322" t="s">
        <v>18</v>
      </c>
      <c r="L20" s="275" t="s">
        <v>15</v>
      </c>
      <c r="M20" s="275" t="s">
        <v>16</v>
      </c>
      <c r="N20" s="275" t="s">
        <v>17</v>
      </c>
      <c r="O20" s="275" t="s">
        <v>18</v>
      </c>
      <c r="P20" s="48"/>
      <c r="Q20" s="259" t="str">
        <f t="shared" ref="Q20:Q23" si="4">IF(C20="","",IF(D20="","HUSK AT UDFYLDE OMK.STED",""))</f>
        <v/>
      </c>
      <c r="R20" s="35"/>
      <c r="S20" s="259" t="str">
        <f t="shared" ref="S20:S23" si="5">IF(C20="","",IF(G20="","HUSK AT UDFYLDE FORMÅL",""))</f>
        <v/>
      </c>
      <c r="T20" s="49"/>
      <c r="V20" s="40"/>
      <c r="W20" s="50"/>
      <c r="Y20" s="40"/>
    </row>
    <row r="21" spans="1:25" ht="15.75" thickBot="1" x14ac:dyDescent="0.3">
      <c r="A21" s="234"/>
      <c r="B21" s="32">
        <v>10</v>
      </c>
      <c r="C21" s="258"/>
      <c r="D21" s="79"/>
      <c r="E21" s="33" t="s">
        <v>15</v>
      </c>
      <c r="F21" s="33" t="s">
        <v>16</v>
      </c>
      <c r="G21" s="318"/>
      <c r="H21" s="315" t="s">
        <v>18</v>
      </c>
      <c r="I21" s="279">
        <v>10</v>
      </c>
      <c r="J21" s="282">
        <v>969005</v>
      </c>
      <c r="K21" s="322" t="s">
        <v>18</v>
      </c>
      <c r="L21" s="275" t="s">
        <v>15</v>
      </c>
      <c r="M21" s="275" t="s">
        <v>16</v>
      </c>
      <c r="N21" s="275" t="s">
        <v>17</v>
      </c>
      <c r="O21" s="275" t="s">
        <v>18</v>
      </c>
      <c r="P21" s="48"/>
      <c r="Q21" s="259" t="str">
        <f t="shared" si="4"/>
        <v/>
      </c>
      <c r="R21" s="35"/>
      <c r="S21" s="259" t="str">
        <f t="shared" si="5"/>
        <v/>
      </c>
      <c r="T21" s="49"/>
      <c r="V21" s="40"/>
      <c r="W21" s="50"/>
      <c r="Y21" s="40"/>
    </row>
    <row r="22" spans="1:25" ht="15.75" thickBot="1" x14ac:dyDescent="0.3">
      <c r="A22" s="234"/>
      <c r="B22" s="28">
        <v>10</v>
      </c>
      <c r="C22" s="258"/>
      <c r="D22" s="79"/>
      <c r="E22" s="29" t="s">
        <v>15</v>
      </c>
      <c r="F22" s="29" t="s">
        <v>16</v>
      </c>
      <c r="G22" s="318"/>
      <c r="H22" s="315" t="s">
        <v>18</v>
      </c>
      <c r="I22" s="276">
        <v>10</v>
      </c>
      <c r="J22" s="282">
        <v>969005</v>
      </c>
      <c r="K22" s="322" t="s">
        <v>18</v>
      </c>
      <c r="L22" s="275" t="s">
        <v>15</v>
      </c>
      <c r="M22" s="275" t="s">
        <v>16</v>
      </c>
      <c r="N22" s="275" t="s">
        <v>17</v>
      </c>
      <c r="O22" s="275" t="s">
        <v>18</v>
      </c>
      <c r="P22" s="48"/>
      <c r="Q22" s="259" t="str">
        <f t="shared" si="4"/>
        <v/>
      </c>
      <c r="R22" s="25"/>
      <c r="S22" s="259" t="str">
        <f t="shared" si="5"/>
        <v/>
      </c>
      <c r="T22" s="53"/>
    </row>
    <row r="23" spans="1:25" ht="15.75" thickBot="1" x14ac:dyDescent="0.3">
      <c r="A23" s="234"/>
      <c r="B23" s="32">
        <v>10</v>
      </c>
      <c r="C23" s="258"/>
      <c r="D23" s="79"/>
      <c r="E23" s="33" t="s">
        <v>15</v>
      </c>
      <c r="F23" s="33" t="s">
        <v>16</v>
      </c>
      <c r="G23" s="318"/>
      <c r="H23" s="315" t="s">
        <v>18</v>
      </c>
      <c r="I23" s="279">
        <v>10</v>
      </c>
      <c r="J23" s="282">
        <v>969005</v>
      </c>
      <c r="K23" s="322" t="s">
        <v>18</v>
      </c>
      <c r="L23" s="275" t="s">
        <v>15</v>
      </c>
      <c r="M23" s="275" t="s">
        <v>16</v>
      </c>
      <c r="N23" s="275" t="s">
        <v>17</v>
      </c>
      <c r="O23" s="275" t="s">
        <v>18</v>
      </c>
      <c r="P23" s="48"/>
      <c r="Q23" s="259" t="str">
        <f t="shared" si="4"/>
        <v/>
      </c>
      <c r="R23" s="34"/>
      <c r="S23" s="259" t="str">
        <f t="shared" si="5"/>
        <v/>
      </c>
      <c r="T23" s="55"/>
    </row>
    <row r="24" spans="1:25" s="3" customFormat="1" ht="15.75" thickBot="1" x14ac:dyDescent="0.3">
      <c r="A24" s="236"/>
      <c r="B24" s="32">
        <v>10</v>
      </c>
      <c r="C24" s="44">
        <v>101195</v>
      </c>
      <c r="D24" s="320"/>
      <c r="E24" s="33" t="s">
        <v>15</v>
      </c>
      <c r="F24" s="33" t="s">
        <v>16</v>
      </c>
      <c r="G24" s="318"/>
      <c r="H24" s="315" t="s">
        <v>18</v>
      </c>
      <c r="I24" s="279">
        <v>10</v>
      </c>
      <c r="J24" s="282">
        <v>969005</v>
      </c>
      <c r="K24" s="322" t="s">
        <v>18</v>
      </c>
      <c r="L24" s="275" t="s">
        <v>15</v>
      </c>
      <c r="M24" s="275" t="s">
        <v>16</v>
      </c>
      <c r="N24" s="275" t="s">
        <v>17</v>
      </c>
      <c r="O24" s="275" t="s">
        <v>18</v>
      </c>
      <c r="P24" s="46"/>
      <c r="Q24" s="259" t="str">
        <f>IF(A24="","",IF(D24="","HUSK AT UDFYLDE OMK.STED",""))</f>
        <v/>
      </c>
      <c r="R24" s="56"/>
      <c r="S24" s="259" t="str">
        <f>IF(A24="","",IF(G24="","HUSK AT UDFYLDE FORMÅL",""))</f>
        <v/>
      </c>
      <c r="T24" s="57"/>
      <c r="U24" s="3" t="s">
        <v>47</v>
      </c>
      <c r="V24" s="58"/>
      <c r="W24" s="59"/>
      <c r="X24" s="60"/>
      <c r="Y24" s="58"/>
    </row>
    <row r="25" spans="1:25" ht="15.75" thickBot="1" x14ac:dyDescent="0.3">
      <c r="A25" s="250">
        <f>SUM(A19:A24)</f>
        <v>0</v>
      </c>
      <c r="B25" s="61"/>
      <c r="C25" s="9"/>
      <c r="D25" s="9"/>
      <c r="E25" s="9"/>
      <c r="F25" s="9"/>
      <c r="G25" s="9"/>
      <c r="H25" s="9"/>
      <c r="I25" s="301">
        <v>10</v>
      </c>
      <c r="J25" s="302">
        <v>969005</v>
      </c>
      <c r="K25" s="323" t="s">
        <v>18</v>
      </c>
      <c r="L25" s="302" t="s">
        <v>15</v>
      </c>
      <c r="M25" s="302" t="s">
        <v>16</v>
      </c>
      <c r="N25" s="302" t="s">
        <v>17</v>
      </c>
      <c r="O25" s="303" t="s">
        <v>18</v>
      </c>
      <c r="P25" s="37" t="s">
        <v>41</v>
      </c>
    </row>
    <row r="26" spans="1:25" ht="15" x14ac:dyDescent="0.25">
      <c r="A26" s="62"/>
      <c r="B26" s="41"/>
      <c r="C26" s="41"/>
      <c r="D26" s="41"/>
      <c r="E26" s="41"/>
      <c r="F26" s="41"/>
      <c r="G26" s="41"/>
      <c r="H26" s="41"/>
      <c r="I26" s="63"/>
      <c r="J26" s="63"/>
      <c r="K26" s="63"/>
      <c r="L26" s="63"/>
      <c r="M26" s="63"/>
      <c r="N26" s="63"/>
      <c r="O26" s="63"/>
      <c r="P26" s="3"/>
      <c r="V26" s="1" t="s">
        <v>48</v>
      </c>
    </row>
    <row r="27" spans="1:25" x14ac:dyDescent="0.2"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</row>
    <row r="28" spans="1:25" s="3" customFormat="1" ht="21" thickBot="1" x14ac:dyDescent="0.35">
      <c r="A28" s="2" t="s">
        <v>51</v>
      </c>
      <c r="B28" s="99" t="s">
        <v>99</v>
      </c>
    </row>
    <row r="29" spans="1:25" ht="15.75" thickBot="1" x14ac:dyDescent="0.3">
      <c r="A29" s="64"/>
      <c r="B29" s="325" t="s">
        <v>1</v>
      </c>
      <c r="C29" s="326"/>
      <c r="D29" s="326"/>
      <c r="E29" s="326"/>
      <c r="F29" s="326"/>
      <c r="G29" s="326"/>
      <c r="H29" s="327"/>
      <c r="I29" s="325" t="s">
        <v>2</v>
      </c>
      <c r="J29" s="326"/>
      <c r="K29" s="326"/>
      <c r="L29" s="326"/>
      <c r="M29" s="326"/>
      <c r="N29" s="326"/>
      <c r="O29" s="327"/>
      <c r="P29" s="5" t="str">
        <f>P17</f>
        <v>Periodisering tilbageføres opdelt i perioden</v>
      </c>
      <c r="R29" s="6" t="s">
        <v>35</v>
      </c>
      <c r="T29" s="6" t="s">
        <v>53</v>
      </c>
    </row>
    <row r="30" spans="1:25" ht="15" thickBot="1" x14ac:dyDescent="0.25">
      <c r="A30" s="64" t="s">
        <v>5</v>
      </c>
      <c r="B30" s="12" t="s">
        <v>6</v>
      </c>
      <c r="C30" s="8" t="s">
        <v>7</v>
      </c>
      <c r="D30" s="9" t="s">
        <v>8</v>
      </c>
      <c r="E30" s="10" t="s">
        <v>9</v>
      </c>
      <c r="F30" s="10" t="s">
        <v>10</v>
      </c>
      <c r="G30" s="10" t="s">
        <v>11</v>
      </c>
      <c r="H30" s="11" t="s">
        <v>12</v>
      </c>
      <c r="I30" s="12" t="s">
        <v>55</v>
      </c>
      <c r="J30" s="8" t="s">
        <v>7</v>
      </c>
      <c r="K30" s="9" t="s">
        <v>8</v>
      </c>
      <c r="L30" s="10" t="s">
        <v>9</v>
      </c>
      <c r="M30" s="10" t="s">
        <v>10</v>
      </c>
      <c r="N30" s="10" t="s">
        <v>11</v>
      </c>
      <c r="O30" s="11" t="s">
        <v>12</v>
      </c>
      <c r="P30" s="13" t="s">
        <v>13</v>
      </c>
      <c r="R30" s="14" t="s">
        <v>56</v>
      </c>
      <c r="T30" s="14" t="s">
        <v>39</v>
      </c>
    </row>
    <row r="31" spans="1:25" ht="15.75" thickBot="1" x14ac:dyDescent="0.3">
      <c r="A31" s="237"/>
      <c r="B31" s="283">
        <v>10</v>
      </c>
      <c r="C31" s="269">
        <v>619097</v>
      </c>
      <c r="D31" s="321" t="s">
        <v>18</v>
      </c>
      <c r="E31" s="271" t="s">
        <v>15</v>
      </c>
      <c r="F31" s="271" t="s">
        <v>16</v>
      </c>
      <c r="G31" s="271" t="s">
        <v>17</v>
      </c>
      <c r="H31" s="271" t="s">
        <v>18</v>
      </c>
      <c r="I31" s="65">
        <v>10</v>
      </c>
      <c r="J31" s="269">
        <v>161097</v>
      </c>
      <c r="K31" s="316"/>
      <c r="L31" s="66" t="s">
        <v>15</v>
      </c>
      <c r="M31" s="66" t="s">
        <v>16</v>
      </c>
      <c r="N31" s="316"/>
      <c r="O31" s="68" t="s">
        <v>18</v>
      </c>
      <c r="P31" s="20" t="s">
        <v>58</v>
      </c>
      <c r="Q31" s="259" t="str">
        <f t="shared" ref="Q31:Q33" si="6">IF(A31="","",IF(K31="","HUSK AT UDFYLDE OMK.STED",""))</f>
        <v/>
      </c>
      <c r="R31" s="69"/>
      <c r="S31" s="259" t="str">
        <f>IF(A31="","",IF(N31="","HUSK AT UDFYLDE FORMÅL",""))</f>
        <v/>
      </c>
      <c r="T31" s="70"/>
    </row>
    <row r="32" spans="1:25" ht="15.75" thickBot="1" x14ac:dyDescent="0.3">
      <c r="A32" s="238"/>
      <c r="B32" s="276">
        <v>10</v>
      </c>
      <c r="C32" s="273">
        <v>619097</v>
      </c>
      <c r="D32" s="322" t="s">
        <v>18</v>
      </c>
      <c r="E32" s="275" t="s">
        <v>15</v>
      </c>
      <c r="F32" s="275" t="s">
        <v>16</v>
      </c>
      <c r="G32" s="275" t="s">
        <v>17</v>
      </c>
      <c r="H32" s="275" t="s">
        <v>18</v>
      </c>
      <c r="I32" s="21">
        <v>10</v>
      </c>
      <c r="J32" s="273">
        <v>161097</v>
      </c>
      <c r="K32" s="79"/>
      <c r="L32" s="22" t="s">
        <v>15</v>
      </c>
      <c r="M32" s="22" t="s">
        <v>16</v>
      </c>
      <c r="N32" s="79"/>
      <c r="O32" s="71" t="s">
        <v>18</v>
      </c>
      <c r="P32" s="69"/>
      <c r="Q32" s="259" t="str">
        <f t="shared" si="6"/>
        <v/>
      </c>
      <c r="R32" s="69"/>
      <c r="S32" s="259" t="str">
        <f t="shared" ref="S32:S33" si="7">IF(A32="","",IF(N32="","HUSK AT UDFYLDE FORMÅL",""))</f>
        <v/>
      </c>
      <c r="T32" s="53"/>
    </row>
    <row r="33" spans="1:28" ht="15.75" thickBot="1" x14ac:dyDescent="0.3">
      <c r="A33" s="239"/>
      <c r="B33" s="276">
        <v>10</v>
      </c>
      <c r="C33" s="273">
        <v>619097</v>
      </c>
      <c r="D33" s="322" t="s">
        <v>18</v>
      </c>
      <c r="E33" s="275" t="s">
        <v>15</v>
      </c>
      <c r="F33" s="275" t="s">
        <v>16</v>
      </c>
      <c r="G33" s="275" t="s">
        <v>17</v>
      </c>
      <c r="H33" s="275" t="s">
        <v>18</v>
      </c>
      <c r="I33" s="21">
        <v>10</v>
      </c>
      <c r="J33" s="273">
        <v>161097</v>
      </c>
      <c r="K33" s="79"/>
      <c r="L33" s="22" t="s">
        <v>15</v>
      </c>
      <c r="M33" s="22" t="s">
        <v>16</v>
      </c>
      <c r="N33" s="79"/>
      <c r="O33" s="71" t="s">
        <v>18</v>
      </c>
      <c r="P33" s="69"/>
      <c r="Q33" s="259" t="str">
        <f t="shared" si="6"/>
        <v/>
      </c>
      <c r="R33" s="25"/>
      <c r="S33" s="259" t="str">
        <f t="shared" si="7"/>
        <v/>
      </c>
      <c r="T33" s="53"/>
    </row>
    <row r="34" spans="1:28" s="3" customFormat="1" ht="15.75" thickBot="1" x14ac:dyDescent="0.3">
      <c r="A34" s="240"/>
      <c r="B34" s="284">
        <v>10</v>
      </c>
      <c r="C34" s="269">
        <v>619097</v>
      </c>
      <c r="D34" s="321" t="s">
        <v>18</v>
      </c>
      <c r="E34" s="271" t="s">
        <v>15</v>
      </c>
      <c r="F34" s="271" t="s">
        <v>16</v>
      </c>
      <c r="G34" s="271" t="s">
        <v>17</v>
      </c>
      <c r="H34" s="271" t="s">
        <v>18</v>
      </c>
      <c r="I34" s="73">
        <v>10</v>
      </c>
      <c r="J34" s="253"/>
      <c r="K34" s="318"/>
      <c r="L34" s="74" t="s">
        <v>15</v>
      </c>
      <c r="M34" s="74" t="s">
        <v>16</v>
      </c>
      <c r="N34" s="318"/>
      <c r="O34" s="76" t="s">
        <v>18</v>
      </c>
      <c r="P34" s="31" t="s">
        <v>62</v>
      </c>
      <c r="Q34" s="259" t="str">
        <f>IF(J34="","",IF(K34="","HUSK AT UDFYLDE OMK.STED",""))</f>
        <v/>
      </c>
      <c r="R34" s="77"/>
      <c r="S34" s="259" t="str">
        <f>IF(J34="","",IF(N34="","HUSK AT UDFYLDE FORMÅL",""))</f>
        <v/>
      </c>
      <c r="T34" s="78"/>
    </row>
    <row r="35" spans="1:28" ht="15.75" thickBot="1" x14ac:dyDescent="0.3">
      <c r="A35" s="241"/>
      <c r="B35" s="276">
        <v>10</v>
      </c>
      <c r="C35" s="273">
        <v>619097</v>
      </c>
      <c r="D35" s="322" t="s">
        <v>18</v>
      </c>
      <c r="E35" s="275" t="s">
        <v>15</v>
      </c>
      <c r="F35" s="275" t="s">
        <v>16</v>
      </c>
      <c r="G35" s="275" t="s">
        <v>17</v>
      </c>
      <c r="H35" s="275" t="s">
        <v>18</v>
      </c>
      <c r="I35" s="28">
        <v>10</v>
      </c>
      <c r="J35" s="258"/>
      <c r="K35" s="79"/>
      <c r="L35" s="79" t="s">
        <v>15</v>
      </c>
      <c r="M35" s="79" t="s">
        <v>16</v>
      </c>
      <c r="N35" s="79"/>
      <c r="O35" s="80" t="s">
        <v>18</v>
      </c>
      <c r="P35" s="25"/>
      <c r="Q35" s="259" t="str">
        <f t="shared" ref="Q35:Q37" si="8">IF(J35="","",IF(K35="","HUSK AT UDFYLDE OMK.STED",""))</f>
        <v/>
      </c>
      <c r="R35" s="25"/>
      <c r="S35" s="259" t="str">
        <f t="shared" ref="S35:S37" si="9">IF(J35="","",IF(N35="","HUSK AT UDFYLDE FORMÅL",""))</f>
        <v/>
      </c>
      <c r="T35" s="53"/>
    </row>
    <row r="36" spans="1:28" ht="15.75" thickBot="1" x14ac:dyDescent="0.3">
      <c r="A36" s="241"/>
      <c r="B36" s="276">
        <v>10</v>
      </c>
      <c r="C36" s="273">
        <v>619097</v>
      </c>
      <c r="D36" s="322" t="s">
        <v>18</v>
      </c>
      <c r="E36" s="275" t="s">
        <v>15</v>
      </c>
      <c r="F36" s="275" t="s">
        <v>16</v>
      </c>
      <c r="G36" s="275" t="s">
        <v>17</v>
      </c>
      <c r="H36" s="275" t="s">
        <v>18</v>
      </c>
      <c r="I36" s="28">
        <v>10</v>
      </c>
      <c r="J36" s="258"/>
      <c r="K36" s="79"/>
      <c r="L36" s="79" t="s">
        <v>15</v>
      </c>
      <c r="M36" s="79" t="s">
        <v>16</v>
      </c>
      <c r="N36" s="79"/>
      <c r="O36" s="80" t="s">
        <v>18</v>
      </c>
      <c r="P36" s="25"/>
      <c r="Q36" s="259" t="str">
        <f t="shared" si="8"/>
        <v/>
      </c>
      <c r="R36" s="25"/>
      <c r="S36" s="259" t="str">
        <f t="shared" si="9"/>
        <v/>
      </c>
      <c r="T36" s="53"/>
    </row>
    <row r="37" spans="1:28" ht="15.75" thickBot="1" x14ac:dyDescent="0.3">
      <c r="A37" s="242"/>
      <c r="B37" s="279">
        <v>10</v>
      </c>
      <c r="C37" s="273">
        <v>619097</v>
      </c>
      <c r="D37" s="322" t="s">
        <v>18</v>
      </c>
      <c r="E37" s="275" t="s">
        <v>15</v>
      </c>
      <c r="F37" s="275" t="s">
        <v>16</v>
      </c>
      <c r="G37" s="275" t="s">
        <v>17</v>
      </c>
      <c r="H37" s="275" t="s">
        <v>18</v>
      </c>
      <c r="I37" s="32">
        <v>10</v>
      </c>
      <c r="J37" s="258"/>
      <c r="K37" s="320"/>
      <c r="L37" s="81" t="s">
        <v>15</v>
      </c>
      <c r="M37" s="81" t="s">
        <v>16</v>
      </c>
      <c r="N37" s="320"/>
      <c r="O37" s="82" t="s">
        <v>18</v>
      </c>
      <c r="P37" s="34"/>
      <c r="Q37" s="259" t="str">
        <f t="shared" si="8"/>
        <v/>
      </c>
      <c r="R37" s="35"/>
      <c r="S37" s="259" t="str">
        <f t="shared" si="9"/>
        <v/>
      </c>
      <c r="T37" s="49"/>
    </row>
    <row r="38" spans="1:28" ht="15.75" thickBot="1" x14ac:dyDescent="0.3">
      <c r="A38" s="83">
        <f>SUM(A31:A37)</f>
        <v>0</v>
      </c>
      <c r="B38" s="301">
        <v>10</v>
      </c>
      <c r="C38" s="302">
        <v>619097</v>
      </c>
      <c r="D38" s="323" t="s">
        <v>18</v>
      </c>
      <c r="E38" s="302" t="s">
        <v>15</v>
      </c>
      <c r="F38" s="302" t="s">
        <v>16</v>
      </c>
      <c r="G38" s="302" t="s">
        <v>17</v>
      </c>
      <c r="H38" s="303" t="s">
        <v>18</v>
      </c>
      <c r="I38" s="9"/>
      <c r="J38" s="9"/>
      <c r="K38" s="9"/>
      <c r="L38" s="9"/>
      <c r="M38" s="9"/>
      <c r="N38" s="9"/>
      <c r="O38" s="36"/>
      <c r="P38" s="37" t="s">
        <v>63</v>
      </c>
    </row>
    <row r="39" spans="1:28" ht="15" x14ac:dyDescent="0.25">
      <c r="A39" s="84"/>
      <c r="B39" s="63"/>
      <c r="C39" s="63"/>
      <c r="D39" s="63"/>
      <c r="E39" s="63"/>
      <c r="F39" s="63"/>
      <c r="G39" s="63"/>
      <c r="H39" s="63"/>
      <c r="I39" s="41"/>
      <c r="J39" s="41"/>
      <c r="K39" s="41"/>
      <c r="L39" s="41"/>
      <c r="M39" s="41"/>
      <c r="N39" s="41"/>
      <c r="O39" s="41"/>
      <c r="P39" s="3"/>
    </row>
    <row r="40" spans="1:28" x14ac:dyDescent="0.2"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</row>
    <row r="41" spans="1:28" s="3" customFormat="1" ht="21" thickBot="1" x14ac:dyDescent="0.35">
      <c r="A41" s="2" t="s">
        <v>64</v>
      </c>
      <c r="B41" s="99" t="s">
        <v>100</v>
      </c>
    </row>
    <row r="42" spans="1:28" ht="15.75" thickBot="1" x14ac:dyDescent="0.3">
      <c r="A42" s="64"/>
      <c r="B42" s="325" t="s">
        <v>1</v>
      </c>
      <c r="C42" s="326"/>
      <c r="D42" s="326"/>
      <c r="E42" s="326"/>
      <c r="F42" s="326"/>
      <c r="G42" s="326"/>
      <c r="H42" s="327"/>
      <c r="I42" s="325" t="s">
        <v>2</v>
      </c>
      <c r="J42" s="326"/>
      <c r="K42" s="326"/>
      <c r="L42" s="326"/>
      <c r="M42" s="326"/>
      <c r="N42" s="326"/>
      <c r="O42" s="327"/>
      <c r="P42" s="5" t="s">
        <v>3</v>
      </c>
      <c r="R42" s="6" t="s">
        <v>65</v>
      </c>
    </row>
    <row r="43" spans="1:28" ht="15" thickBot="1" x14ac:dyDescent="0.25">
      <c r="A43" s="85" t="s">
        <v>5</v>
      </c>
      <c r="B43" s="12" t="s">
        <v>6</v>
      </c>
      <c r="C43" s="8" t="s">
        <v>7</v>
      </c>
      <c r="D43" s="9" t="s">
        <v>8</v>
      </c>
      <c r="E43" s="10" t="s">
        <v>9</v>
      </c>
      <c r="F43" s="10" t="s">
        <v>10</v>
      </c>
      <c r="G43" s="10" t="s">
        <v>11</v>
      </c>
      <c r="H43" s="11" t="s">
        <v>12</v>
      </c>
      <c r="I43" s="86" t="s">
        <v>6</v>
      </c>
      <c r="J43" s="87" t="s">
        <v>7</v>
      </c>
      <c r="K43" s="88" t="s">
        <v>8</v>
      </c>
      <c r="L43" s="89" t="s">
        <v>9</v>
      </c>
      <c r="M43" s="89" t="s">
        <v>10</v>
      </c>
      <c r="N43" s="89" t="s">
        <v>11</v>
      </c>
      <c r="O43" s="90" t="s">
        <v>12</v>
      </c>
      <c r="P43" s="91" t="s">
        <v>13</v>
      </c>
      <c r="R43" s="14" t="s">
        <v>14</v>
      </c>
    </row>
    <row r="44" spans="1:28" ht="15.75" thickBot="1" x14ac:dyDescent="0.3">
      <c r="A44" s="243"/>
      <c r="B44" s="65">
        <v>10</v>
      </c>
      <c r="C44" s="269">
        <v>161099</v>
      </c>
      <c r="D44" s="316"/>
      <c r="E44" s="67" t="s">
        <v>15</v>
      </c>
      <c r="F44" s="67" t="s">
        <v>16</v>
      </c>
      <c r="G44" s="318"/>
      <c r="H44" s="92" t="s">
        <v>18</v>
      </c>
      <c r="I44" s="283">
        <v>10</v>
      </c>
      <c r="J44" s="270">
        <v>969099</v>
      </c>
      <c r="K44" s="321" t="s">
        <v>18</v>
      </c>
      <c r="L44" s="271" t="s">
        <v>15</v>
      </c>
      <c r="M44" s="271" t="s">
        <v>16</v>
      </c>
      <c r="N44" s="271" t="s">
        <v>17</v>
      </c>
      <c r="O44" s="271" t="s">
        <v>18</v>
      </c>
      <c r="P44" s="20" t="s">
        <v>66</v>
      </c>
      <c r="Q44" s="259" t="str">
        <f t="shared" ref="Q44:Q45" si="10">IF(A44="","",IF(D44="","HUSK AT UDFYLDE OMK.STED",""))</f>
        <v/>
      </c>
      <c r="R44" s="69"/>
      <c r="S44" s="259" t="str">
        <f>IF(A44="","",IF(G44="","HUSK AT UDFYLDE FORMÅL",""))</f>
        <v/>
      </c>
    </row>
    <row r="45" spans="1:28" ht="16.5" customHeight="1" thickBot="1" x14ac:dyDescent="0.3">
      <c r="A45" s="244"/>
      <c r="B45" s="28">
        <v>10</v>
      </c>
      <c r="C45" s="273">
        <v>161099</v>
      </c>
      <c r="D45" s="79"/>
      <c r="E45" s="52" t="s">
        <v>15</v>
      </c>
      <c r="F45" s="29" t="s">
        <v>16</v>
      </c>
      <c r="G45" s="79"/>
      <c r="H45" s="93" t="s">
        <v>18</v>
      </c>
      <c r="I45" s="276">
        <v>10</v>
      </c>
      <c r="J45" s="274">
        <v>969099</v>
      </c>
      <c r="K45" s="322" t="s">
        <v>18</v>
      </c>
      <c r="L45" s="275" t="s">
        <v>15</v>
      </c>
      <c r="M45" s="275" t="s">
        <v>16</v>
      </c>
      <c r="N45" s="275" t="s">
        <v>17</v>
      </c>
      <c r="O45" s="275" t="s">
        <v>18</v>
      </c>
      <c r="P45" s="69"/>
      <c r="Q45" s="259" t="str">
        <f t="shared" si="10"/>
        <v/>
      </c>
      <c r="R45" s="69"/>
      <c r="S45" s="259" t="str">
        <f>IF(A45="","",IF(G45="","HUSK AT UDFYLDE FORMÅL",""))</f>
        <v/>
      </c>
      <c r="T45"/>
    </row>
    <row r="46" spans="1:28" s="3" customFormat="1" ht="16.5" customHeight="1" thickBot="1" x14ac:dyDescent="0.3">
      <c r="A46" s="245"/>
      <c r="B46" s="73">
        <v>10</v>
      </c>
      <c r="C46" s="253"/>
      <c r="D46" s="318"/>
      <c r="E46" s="75" t="s">
        <v>15</v>
      </c>
      <c r="F46" s="74" t="s">
        <v>16</v>
      </c>
      <c r="G46" s="79"/>
      <c r="H46" s="94" t="s">
        <v>18</v>
      </c>
      <c r="I46" s="284">
        <v>10</v>
      </c>
      <c r="J46" s="270">
        <v>969099</v>
      </c>
      <c r="K46" s="321" t="s">
        <v>18</v>
      </c>
      <c r="L46" s="271" t="s">
        <v>15</v>
      </c>
      <c r="M46" s="271" t="s">
        <v>16</v>
      </c>
      <c r="N46" s="271" t="s">
        <v>17</v>
      </c>
      <c r="O46" s="271" t="s">
        <v>18</v>
      </c>
      <c r="P46" s="24" t="s">
        <v>67</v>
      </c>
      <c r="Q46" s="259" t="str">
        <f t="shared" ref="Q46:Q49" si="11">IF(C46="","",IF(D46="","HUSK AT UDFYLDE OMK.STED",""))</f>
        <v/>
      </c>
      <c r="R46" s="24"/>
      <c r="S46" s="259" t="str">
        <f>IF(C46="","",IF(G46="","HUSK AT UDFYLDE FORMÅL",""))</f>
        <v/>
      </c>
    </row>
    <row r="47" spans="1:28" ht="15.75" thickBot="1" x14ac:dyDescent="0.3">
      <c r="A47" s="246"/>
      <c r="B47" s="32">
        <v>10</v>
      </c>
      <c r="C47" s="258"/>
      <c r="D47" s="79"/>
      <c r="E47" s="33" t="s">
        <v>15</v>
      </c>
      <c r="F47" s="33" t="s">
        <v>16</v>
      </c>
      <c r="G47" s="79"/>
      <c r="H47" s="95" t="s">
        <v>18</v>
      </c>
      <c r="I47" s="279">
        <v>10</v>
      </c>
      <c r="J47" s="274">
        <v>969099</v>
      </c>
      <c r="K47" s="322" t="s">
        <v>18</v>
      </c>
      <c r="L47" s="275" t="s">
        <v>15</v>
      </c>
      <c r="M47" s="275" t="s">
        <v>16</v>
      </c>
      <c r="N47" s="275" t="s">
        <v>17</v>
      </c>
      <c r="O47" s="275" t="s">
        <v>18</v>
      </c>
      <c r="P47" s="96"/>
      <c r="Q47" s="259" t="str">
        <f t="shared" si="11"/>
        <v/>
      </c>
      <c r="R47" s="34"/>
      <c r="S47" s="259" t="str">
        <f t="shared" ref="S47:S48" si="12">IF(C47="","",IF(G47="","HUSK AT UDFYLDE FORMÅL",""))</f>
        <v/>
      </c>
      <c r="U47" s="40"/>
      <c r="V47" s="40"/>
      <c r="W47" s="40"/>
      <c r="X47" s="40"/>
      <c r="Y47" s="40"/>
      <c r="Z47" s="40"/>
      <c r="AA47" s="40"/>
      <c r="AB47" s="40"/>
    </row>
    <row r="48" spans="1:28" ht="15.75" thickBot="1" x14ac:dyDescent="0.3">
      <c r="A48" s="246"/>
      <c r="B48" s="32">
        <v>10</v>
      </c>
      <c r="C48" s="258"/>
      <c r="D48" s="79"/>
      <c r="E48" s="33" t="s">
        <v>15</v>
      </c>
      <c r="F48" s="33" t="s">
        <v>16</v>
      </c>
      <c r="G48" s="79"/>
      <c r="H48" s="95" t="s">
        <v>18</v>
      </c>
      <c r="I48" s="279">
        <v>10</v>
      </c>
      <c r="J48" s="274">
        <v>969099</v>
      </c>
      <c r="K48" s="322" t="s">
        <v>18</v>
      </c>
      <c r="L48" s="275" t="s">
        <v>15</v>
      </c>
      <c r="M48" s="275" t="s">
        <v>16</v>
      </c>
      <c r="N48" s="275" t="s">
        <v>17</v>
      </c>
      <c r="O48" s="275" t="s">
        <v>18</v>
      </c>
      <c r="P48" s="96"/>
      <c r="Q48" s="259" t="str">
        <f t="shared" si="11"/>
        <v/>
      </c>
      <c r="R48" s="34"/>
      <c r="S48" s="259" t="str">
        <f t="shared" si="12"/>
        <v/>
      </c>
      <c r="U48" s="40"/>
      <c r="V48" s="40"/>
      <c r="W48" s="40"/>
      <c r="X48" s="40"/>
      <c r="Y48" s="40"/>
      <c r="Z48" s="40"/>
      <c r="AA48" s="40"/>
      <c r="AB48" s="40"/>
    </row>
    <row r="49" spans="1:19" ht="15.75" thickBot="1" x14ac:dyDescent="0.3">
      <c r="A49" s="247"/>
      <c r="B49" s="32">
        <v>10</v>
      </c>
      <c r="C49" s="258"/>
      <c r="D49" s="320"/>
      <c r="E49" s="33" t="s">
        <v>15</v>
      </c>
      <c r="F49" s="33" t="s">
        <v>16</v>
      </c>
      <c r="G49" s="79"/>
      <c r="H49" s="95" t="s">
        <v>18</v>
      </c>
      <c r="I49" s="279">
        <v>10</v>
      </c>
      <c r="J49" s="274">
        <v>969099</v>
      </c>
      <c r="K49" s="322" t="s">
        <v>18</v>
      </c>
      <c r="L49" s="275" t="s">
        <v>15</v>
      </c>
      <c r="M49" s="275" t="s">
        <v>16</v>
      </c>
      <c r="N49" s="275" t="s">
        <v>17</v>
      </c>
      <c r="O49" s="275" t="s">
        <v>18</v>
      </c>
      <c r="P49" s="34"/>
      <c r="Q49" s="259" t="str">
        <f t="shared" si="11"/>
        <v/>
      </c>
      <c r="R49" s="35"/>
    </row>
    <row r="50" spans="1:19" ht="15.75" thickBot="1" x14ac:dyDescent="0.3">
      <c r="A50" s="97">
        <f>SUM(A44:A49)</f>
        <v>0</v>
      </c>
      <c r="B50" s="64"/>
      <c r="C50" s="98"/>
      <c r="D50" s="98"/>
      <c r="E50" s="98"/>
      <c r="F50" s="98"/>
      <c r="G50" s="98"/>
      <c r="H50" s="98"/>
      <c r="I50" s="300">
        <v>10</v>
      </c>
      <c r="J50" s="103">
        <v>969099</v>
      </c>
      <c r="K50" s="324" t="s">
        <v>18</v>
      </c>
      <c r="L50" s="103" t="s">
        <v>15</v>
      </c>
      <c r="M50" s="103" t="s">
        <v>16</v>
      </c>
      <c r="N50" s="103" t="s">
        <v>17</v>
      </c>
      <c r="O50" s="37" t="s">
        <v>18</v>
      </c>
      <c r="P50" s="37" t="s">
        <v>68</v>
      </c>
    </row>
    <row r="51" spans="1:19" ht="15" x14ac:dyDescent="0.25">
      <c r="A51" s="84"/>
      <c r="L51" s="251"/>
      <c r="M51" s="251"/>
      <c r="N51" s="251"/>
    </row>
    <row r="53" spans="1:19" s="3" customFormat="1" ht="21" thickBot="1" x14ac:dyDescent="0.35">
      <c r="A53" s="2" t="s">
        <v>70</v>
      </c>
      <c r="B53" s="99" t="s">
        <v>71</v>
      </c>
    </row>
    <row r="54" spans="1:19" ht="15.75" thickBot="1" x14ac:dyDescent="0.3">
      <c r="A54" s="64"/>
      <c r="B54" s="325" t="s">
        <v>1</v>
      </c>
      <c r="C54" s="326"/>
      <c r="D54" s="326"/>
      <c r="E54" s="326"/>
      <c r="F54" s="326"/>
      <c r="G54" s="326"/>
      <c r="H54" s="327"/>
      <c r="I54" s="325" t="s">
        <v>2</v>
      </c>
      <c r="J54" s="326"/>
      <c r="K54" s="326"/>
      <c r="L54" s="326"/>
      <c r="M54" s="326"/>
      <c r="N54" s="326"/>
      <c r="O54" s="327"/>
      <c r="P54" s="5" t="str">
        <f>P42</f>
        <v>Periodisering tilbageføres hver måned</v>
      </c>
      <c r="R54" s="6" t="s">
        <v>72</v>
      </c>
    </row>
    <row r="55" spans="1:19" ht="15" thickBot="1" x14ac:dyDescent="0.25">
      <c r="A55" s="64" t="s">
        <v>5</v>
      </c>
      <c r="B55" s="12" t="s">
        <v>6</v>
      </c>
      <c r="C55" s="8" t="s">
        <v>7</v>
      </c>
      <c r="D55" s="9" t="s">
        <v>8</v>
      </c>
      <c r="E55" s="10" t="s">
        <v>9</v>
      </c>
      <c r="F55" s="10" t="s">
        <v>10</v>
      </c>
      <c r="G55" s="10" t="s">
        <v>11</v>
      </c>
      <c r="H55" s="11" t="s">
        <v>12</v>
      </c>
      <c r="I55" s="12" t="s">
        <v>6</v>
      </c>
      <c r="J55" s="8" t="s">
        <v>7</v>
      </c>
      <c r="K55" s="9" t="s">
        <v>8</v>
      </c>
      <c r="L55" s="10" t="s">
        <v>9</v>
      </c>
      <c r="M55" s="10" t="s">
        <v>10</v>
      </c>
      <c r="N55" s="10" t="s">
        <v>11</v>
      </c>
      <c r="O55" s="11" t="s">
        <v>12</v>
      </c>
      <c r="P55" s="13" t="s">
        <v>13</v>
      </c>
      <c r="R55" s="6" t="s">
        <v>69</v>
      </c>
    </row>
    <row r="56" spans="1:19" customFormat="1" ht="15.75" thickBot="1" x14ac:dyDescent="0.3">
      <c r="A56" s="249"/>
      <c r="B56" s="43">
        <v>10</v>
      </c>
      <c r="C56" s="281">
        <v>189991</v>
      </c>
      <c r="D56" s="316"/>
      <c r="E56" s="45" t="s">
        <v>15</v>
      </c>
      <c r="F56" s="45" t="s">
        <v>16</v>
      </c>
      <c r="G56" s="318"/>
      <c r="H56" s="102" t="s">
        <v>18</v>
      </c>
      <c r="I56" s="280">
        <v>10</v>
      </c>
      <c r="J56" s="270">
        <v>969099</v>
      </c>
      <c r="K56" s="321" t="s">
        <v>18</v>
      </c>
      <c r="L56" s="271" t="s">
        <v>15</v>
      </c>
      <c r="M56" s="271" t="s">
        <v>16</v>
      </c>
      <c r="N56" s="271" t="s">
        <v>17</v>
      </c>
      <c r="O56" s="271" t="s">
        <v>18</v>
      </c>
      <c r="P56" s="46" t="s">
        <v>73</v>
      </c>
      <c r="Q56" s="259" t="str">
        <f t="shared" ref="Q56:Q71" si="13">IF(A56="","",IF(D56="","HUSK AT UDFYLDE OMK.STED",""))</f>
        <v/>
      </c>
      <c r="R56" s="100"/>
      <c r="S56" s="259" t="str">
        <f>IF(A56="","",IF(G56="","HUSK AT UDFYLDE FORMÅL",""))</f>
        <v/>
      </c>
    </row>
    <row r="57" spans="1:19" customFormat="1" ht="15.75" thickBot="1" x14ac:dyDescent="0.3">
      <c r="A57" s="248"/>
      <c r="B57" s="28">
        <v>10</v>
      </c>
      <c r="C57" s="282">
        <v>189991</v>
      </c>
      <c r="D57" s="79"/>
      <c r="E57" s="29" t="s">
        <v>15</v>
      </c>
      <c r="F57" s="29" t="s">
        <v>16</v>
      </c>
      <c r="G57" s="79"/>
      <c r="H57" s="30" t="s">
        <v>18</v>
      </c>
      <c r="I57" s="272">
        <v>10</v>
      </c>
      <c r="J57" s="274">
        <v>969099</v>
      </c>
      <c r="K57" s="322" t="s">
        <v>18</v>
      </c>
      <c r="L57" s="275" t="s">
        <v>15</v>
      </c>
      <c r="M57" s="275" t="s">
        <v>16</v>
      </c>
      <c r="N57" s="275" t="s">
        <v>17</v>
      </c>
      <c r="O57" s="275" t="s">
        <v>18</v>
      </c>
      <c r="P57" s="101"/>
      <c r="Q57" s="259" t="str">
        <f t="shared" si="13"/>
        <v/>
      </c>
      <c r="R57" s="25"/>
      <c r="S57" s="259" t="str">
        <f t="shared" ref="S57:S71" si="14">IF(A57="","",IF(G57="","HUSK AT UDFYLDE FORMÅL",""))</f>
        <v/>
      </c>
    </row>
    <row r="58" spans="1:19" customFormat="1" ht="15.75" thickBot="1" x14ac:dyDescent="0.3">
      <c r="A58" s="248"/>
      <c r="B58" s="28">
        <v>10</v>
      </c>
      <c r="C58" s="282">
        <v>189991</v>
      </c>
      <c r="D58" s="79"/>
      <c r="E58" s="29" t="s">
        <v>15</v>
      </c>
      <c r="F58" s="29" t="s">
        <v>16</v>
      </c>
      <c r="G58" s="79"/>
      <c r="H58" s="30" t="s">
        <v>18</v>
      </c>
      <c r="I58" s="272">
        <v>10</v>
      </c>
      <c r="J58" s="274">
        <v>969099</v>
      </c>
      <c r="K58" s="322" t="s">
        <v>18</v>
      </c>
      <c r="L58" s="275" t="s">
        <v>15</v>
      </c>
      <c r="M58" s="275" t="s">
        <v>16</v>
      </c>
      <c r="N58" s="275" t="s">
        <v>17</v>
      </c>
      <c r="O58" s="275" t="s">
        <v>18</v>
      </c>
      <c r="P58" s="101"/>
      <c r="Q58" s="259" t="str">
        <f t="shared" si="13"/>
        <v/>
      </c>
      <c r="R58" s="25"/>
      <c r="S58" s="259" t="str">
        <f t="shared" si="14"/>
        <v/>
      </c>
    </row>
    <row r="59" spans="1:19" customFormat="1" ht="15.75" thickBot="1" x14ac:dyDescent="0.3">
      <c r="A59" s="248"/>
      <c r="B59" s="28">
        <v>10</v>
      </c>
      <c r="C59" s="282">
        <v>189991</v>
      </c>
      <c r="D59" s="79"/>
      <c r="E59" s="29" t="s">
        <v>15</v>
      </c>
      <c r="F59" s="29" t="s">
        <v>16</v>
      </c>
      <c r="G59" s="79"/>
      <c r="H59" s="30" t="s">
        <v>18</v>
      </c>
      <c r="I59" s="272">
        <v>10</v>
      </c>
      <c r="J59" s="274">
        <v>969099</v>
      </c>
      <c r="K59" s="322" t="s">
        <v>18</v>
      </c>
      <c r="L59" s="275" t="s">
        <v>15</v>
      </c>
      <c r="M59" s="275" t="s">
        <v>16</v>
      </c>
      <c r="N59" s="275" t="s">
        <v>17</v>
      </c>
      <c r="O59" s="275" t="s">
        <v>18</v>
      </c>
      <c r="P59" s="101"/>
      <c r="Q59" s="259" t="str">
        <f t="shared" si="13"/>
        <v/>
      </c>
      <c r="R59" s="25"/>
      <c r="S59" s="259" t="str">
        <f t="shared" si="14"/>
        <v/>
      </c>
    </row>
    <row r="60" spans="1:19" customFormat="1" ht="15.75" thickBot="1" x14ac:dyDescent="0.3">
      <c r="A60" s="249"/>
      <c r="B60" s="43">
        <v>10</v>
      </c>
      <c r="C60" s="297">
        <v>189992</v>
      </c>
      <c r="D60" s="318"/>
      <c r="E60" s="45" t="s">
        <v>15</v>
      </c>
      <c r="F60" s="45" t="s">
        <v>16</v>
      </c>
      <c r="G60" s="318"/>
      <c r="H60" s="102" t="s">
        <v>18</v>
      </c>
      <c r="I60" s="280">
        <v>10</v>
      </c>
      <c r="J60" s="270">
        <v>969099</v>
      </c>
      <c r="K60" s="321" t="s">
        <v>18</v>
      </c>
      <c r="L60" s="271" t="s">
        <v>15</v>
      </c>
      <c r="M60" s="271" t="s">
        <v>16</v>
      </c>
      <c r="N60" s="271" t="s">
        <v>17</v>
      </c>
      <c r="O60" s="271" t="s">
        <v>18</v>
      </c>
      <c r="P60" s="46" t="s">
        <v>74</v>
      </c>
      <c r="Q60" s="259" t="str">
        <f t="shared" si="13"/>
        <v/>
      </c>
      <c r="R60" s="100"/>
      <c r="S60" s="259" t="str">
        <f t="shared" si="14"/>
        <v/>
      </c>
    </row>
    <row r="61" spans="1:19" customFormat="1" ht="15.75" thickBot="1" x14ac:dyDescent="0.3">
      <c r="A61" s="248"/>
      <c r="B61" s="28">
        <v>10</v>
      </c>
      <c r="C61" s="298">
        <v>189992</v>
      </c>
      <c r="D61" s="79"/>
      <c r="E61" s="29" t="s">
        <v>15</v>
      </c>
      <c r="F61" s="29" t="s">
        <v>16</v>
      </c>
      <c r="G61" s="79"/>
      <c r="H61" s="30" t="s">
        <v>18</v>
      </c>
      <c r="I61" s="272">
        <v>10</v>
      </c>
      <c r="J61" s="274">
        <v>969099</v>
      </c>
      <c r="K61" s="322" t="s">
        <v>18</v>
      </c>
      <c r="L61" s="275" t="s">
        <v>15</v>
      </c>
      <c r="M61" s="275" t="s">
        <v>16</v>
      </c>
      <c r="N61" s="275" t="s">
        <v>17</v>
      </c>
      <c r="O61" s="275" t="s">
        <v>18</v>
      </c>
      <c r="P61" s="101"/>
      <c r="Q61" s="259" t="str">
        <f t="shared" si="13"/>
        <v/>
      </c>
      <c r="R61" s="25"/>
      <c r="S61" s="259" t="str">
        <f t="shared" si="14"/>
        <v/>
      </c>
    </row>
    <row r="62" spans="1:19" customFormat="1" ht="15.75" thickBot="1" x14ac:dyDescent="0.3">
      <c r="A62" s="248"/>
      <c r="B62" s="28">
        <v>10</v>
      </c>
      <c r="C62" s="298">
        <v>189992</v>
      </c>
      <c r="D62" s="79"/>
      <c r="E62" s="29" t="s">
        <v>15</v>
      </c>
      <c r="F62" s="29" t="s">
        <v>16</v>
      </c>
      <c r="G62" s="79"/>
      <c r="H62" s="30" t="s">
        <v>18</v>
      </c>
      <c r="I62" s="272">
        <v>10</v>
      </c>
      <c r="J62" s="274">
        <v>969099</v>
      </c>
      <c r="K62" s="322" t="s">
        <v>18</v>
      </c>
      <c r="L62" s="275" t="s">
        <v>15</v>
      </c>
      <c r="M62" s="275" t="s">
        <v>16</v>
      </c>
      <c r="N62" s="275" t="s">
        <v>17</v>
      </c>
      <c r="O62" s="275" t="s">
        <v>18</v>
      </c>
      <c r="P62" s="101"/>
      <c r="Q62" s="259" t="str">
        <f t="shared" si="13"/>
        <v/>
      </c>
      <c r="R62" s="25"/>
      <c r="S62" s="259" t="str">
        <f t="shared" si="14"/>
        <v/>
      </c>
    </row>
    <row r="63" spans="1:19" customFormat="1" ht="15.75" thickBot="1" x14ac:dyDescent="0.3">
      <c r="A63" s="248"/>
      <c r="B63" s="28">
        <v>10</v>
      </c>
      <c r="C63" s="298">
        <v>189992</v>
      </c>
      <c r="D63" s="79"/>
      <c r="E63" s="29" t="s">
        <v>15</v>
      </c>
      <c r="F63" s="29" t="s">
        <v>16</v>
      </c>
      <c r="G63" s="79"/>
      <c r="H63" s="30" t="s">
        <v>18</v>
      </c>
      <c r="I63" s="272">
        <v>10</v>
      </c>
      <c r="J63" s="274">
        <v>969099</v>
      </c>
      <c r="K63" s="322" t="s">
        <v>18</v>
      </c>
      <c r="L63" s="275" t="s">
        <v>15</v>
      </c>
      <c r="M63" s="275" t="s">
        <v>16</v>
      </c>
      <c r="N63" s="275" t="s">
        <v>17</v>
      </c>
      <c r="O63" s="275" t="s">
        <v>18</v>
      </c>
      <c r="P63" s="101"/>
      <c r="Q63" s="259" t="str">
        <f t="shared" si="13"/>
        <v/>
      </c>
      <c r="R63" s="25"/>
      <c r="S63" s="259" t="str">
        <f t="shared" si="14"/>
        <v/>
      </c>
    </row>
    <row r="64" spans="1:19" customFormat="1" ht="15.75" thickBot="1" x14ac:dyDescent="0.3">
      <c r="A64" s="249"/>
      <c r="B64" s="43">
        <v>10</v>
      </c>
      <c r="C64" s="281">
        <v>189993</v>
      </c>
      <c r="D64" s="318"/>
      <c r="E64" s="45" t="s">
        <v>15</v>
      </c>
      <c r="F64" s="45" t="s">
        <v>16</v>
      </c>
      <c r="G64" s="318"/>
      <c r="H64" s="102" t="s">
        <v>18</v>
      </c>
      <c r="I64" s="280">
        <v>10</v>
      </c>
      <c r="J64" s="270">
        <v>969099</v>
      </c>
      <c r="K64" s="321" t="s">
        <v>18</v>
      </c>
      <c r="L64" s="271" t="s">
        <v>15</v>
      </c>
      <c r="M64" s="271" t="s">
        <v>16</v>
      </c>
      <c r="N64" s="271" t="s">
        <v>17</v>
      </c>
      <c r="O64" s="271" t="s">
        <v>18</v>
      </c>
      <c r="P64" s="46" t="s">
        <v>75</v>
      </c>
      <c r="Q64" s="259" t="str">
        <f t="shared" si="13"/>
        <v/>
      </c>
      <c r="R64" s="100"/>
      <c r="S64" s="259" t="str">
        <f t="shared" si="14"/>
        <v/>
      </c>
    </row>
    <row r="65" spans="1:20" customFormat="1" ht="15.75" thickBot="1" x14ac:dyDescent="0.3">
      <c r="A65" s="248"/>
      <c r="B65" s="28">
        <v>10</v>
      </c>
      <c r="C65" s="299">
        <v>189993</v>
      </c>
      <c r="D65" s="79"/>
      <c r="E65" s="29" t="s">
        <v>15</v>
      </c>
      <c r="F65" s="29" t="s">
        <v>16</v>
      </c>
      <c r="G65" s="79"/>
      <c r="H65" s="30" t="s">
        <v>18</v>
      </c>
      <c r="I65" s="272">
        <v>10</v>
      </c>
      <c r="J65" s="274">
        <v>969099</v>
      </c>
      <c r="K65" s="322" t="s">
        <v>18</v>
      </c>
      <c r="L65" s="275" t="s">
        <v>15</v>
      </c>
      <c r="M65" s="275" t="s">
        <v>16</v>
      </c>
      <c r="N65" s="275" t="s">
        <v>17</v>
      </c>
      <c r="O65" s="275" t="s">
        <v>18</v>
      </c>
      <c r="P65" s="101"/>
      <c r="Q65" s="259" t="str">
        <f t="shared" si="13"/>
        <v/>
      </c>
      <c r="R65" s="25"/>
      <c r="S65" s="259" t="str">
        <f t="shared" si="14"/>
        <v/>
      </c>
    </row>
    <row r="66" spans="1:20" customFormat="1" ht="15.75" thickBot="1" x14ac:dyDescent="0.3">
      <c r="A66" s="248"/>
      <c r="B66" s="28">
        <v>10</v>
      </c>
      <c r="C66" s="299">
        <v>189993</v>
      </c>
      <c r="D66" s="79"/>
      <c r="E66" s="29" t="s">
        <v>15</v>
      </c>
      <c r="F66" s="29" t="s">
        <v>16</v>
      </c>
      <c r="G66" s="79"/>
      <c r="H66" s="30" t="s">
        <v>18</v>
      </c>
      <c r="I66" s="272">
        <v>10</v>
      </c>
      <c r="J66" s="274">
        <v>969099</v>
      </c>
      <c r="K66" s="322" t="s">
        <v>18</v>
      </c>
      <c r="L66" s="275" t="s">
        <v>15</v>
      </c>
      <c r="M66" s="275" t="s">
        <v>16</v>
      </c>
      <c r="N66" s="275" t="s">
        <v>17</v>
      </c>
      <c r="O66" s="275" t="s">
        <v>18</v>
      </c>
      <c r="P66" s="101"/>
      <c r="Q66" s="259" t="str">
        <f t="shared" si="13"/>
        <v/>
      </c>
      <c r="R66" s="25"/>
      <c r="S66" s="259" t="str">
        <f t="shared" si="14"/>
        <v/>
      </c>
    </row>
    <row r="67" spans="1:20" customFormat="1" ht="15.75" thickBot="1" x14ac:dyDescent="0.3">
      <c r="A67" s="248"/>
      <c r="B67" s="28">
        <v>10</v>
      </c>
      <c r="C67" s="299">
        <v>189993</v>
      </c>
      <c r="D67" s="79"/>
      <c r="E67" s="29" t="s">
        <v>15</v>
      </c>
      <c r="F67" s="29" t="s">
        <v>16</v>
      </c>
      <c r="G67" s="79"/>
      <c r="H67" s="30" t="s">
        <v>18</v>
      </c>
      <c r="I67" s="272">
        <v>10</v>
      </c>
      <c r="J67" s="274">
        <v>969099</v>
      </c>
      <c r="K67" s="322" t="s">
        <v>18</v>
      </c>
      <c r="L67" s="275" t="s">
        <v>15</v>
      </c>
      <c r="M67" s="275" t="s">
        <v>16</v>
      </c>
      <c r="N67" s="275" t="s">
        <v>17</v>
      </c>
      <c r="O67" s="275" t="s">
        <v>18</v>
      </c>
      <c r="P67" s="101"/>
      <c r="Q67" s="259" t="str">
        <f t="shared" si="13"/>
        <v/>
      </c>
      <c r="R67" s="25"/>
      <c r="S67" s="259" t="str">
        <f t="shared" si="14"/>
        <v/>
      </c>
    </row>
    <row r="68" spans="1:20" customFormat="1" ht="15.75" thickBot="1" x14ac:dyDescent="0.3">
      <c r="A68" s="249"/>
      <c r="B68" s="43">
        <v>10</v>
      </c>
      <c r="C68" s="281">
        <v>189994</v>
      </c>
      <c r="D68" s="318"/>
      <c r="E68" s="45" t="s">
        <v>15</v>
      </c>
      <c r="F68" s="45" t="s">
        <v>16</v>
      </c>
      <c r="G68" s="318"/>
      <c r="H68" s="102" t="s">
        <v>18</v>
      </c>
      <c r="I68" s="280">
        <v>10</v>
      </c>
      <c r="J68" s="274">
        <v>969099</v>
      </c>
      <c r="K68" s="321" t="s">
        <v>18</v>
      </c>
      <c r="L68" s="271" t="s">
        <v>15</v>
      </c>
      <c r="M68" s="271" t="s">
        <v>16</v>
      </c>
      <c r="N68" s="271" t="s">
        <v>17</v>
      </c>
      <c r="O68" s="271" t="s">
        <v>18</v>
      </c>
      <c r="P68" s="46" t="s">
        <v>76</v>
      </c>
      <c r="Q68" s="259" t="str">
        <f t="shared" si="13"/>
        <v/>
      </c>
      <c r="R68" s="100"/>
      <c r="S68" s="259" t="str">
        <f t="shared" si="14"/>
        <v/>
      </c>
    </row>
    <row r="69" spans="1:20" customFormat="1" ht="15.75" thickBot="1" x14ac:dyDescent="0.3">
      <c r="A69" s="248"/>
      <c r="B69" s="28">
        <v>10</v>
      </c>
      <c r="C69" s="299">
        <v>189994</v>
      </c>
      <c r="D69" s="79"/>
      <c r="E69" s="29" t="s">
        <v>15</v>
      </c>
      <c r="F69" s="29" t="s">
        <v>16</v>
      </c>
      <c r="G69" s="79"/>
      <c r="H69" s="30" t="s">
        <v>18</v>
      </c>
      <c r="I69" s="272">
        <v>10</v>
      </c>
      <c r="J69" s="274">
        <v>969099</v>
      </c>
      <c r="K69" s="322" t="s">
        <v>18</v>
      </c>
      <c r="L69" s="275" t="s">
        <v>15</v>
      </c>
      <c r="M69" s="275" t="s">
        <v>16</v>
      </c>
      <c r="N69" s="275" t="s">
        <v>17</v>
      </c>
      <c r="O69" s="275" t="s">
        <v>18</v>
      </c>
      <c r="P69" s="101"/>
      <c r="Q69" s="259" t="str">
        <f t="shared" si="13"/>
        <v/>
      </c>
      <c r="R69" s="25"/>
      <c r="S69" s="259" t="str">
        <f t="shared" si="14"/>
        <v/>
      </c>
    </row>
    <row r="70" spans="1:20" customFormat="1" ht="15.75" thickBot="1" x14ac:dyDescent="0.3">
      <c r="A70" s="248"/>
      <c r="B70" s="28">
        <v>10</v>
      </c>
      <c r="C70" s="299">
        <v>189994</v>
      </c>
      <c r="D70" s="79"/>
      <c r="E70" s="29" t="s">
        <v>15</v>
      </c>
      <c r="F70" s="29" t="s">
        <v>16</v>
      </c>
      <c r="G70" s="79"/>
      <c r="H70" s="30" t="s">
        <v>18</v>
      </c>
      <c r="I70" s="272">
        <v>10</v>
      </c>
      <c r="J70" s="274">
        <v>969099</v>
      </c>
      <c r="K70" s="322" t="s">
        <v>18</v>
      </c>
      <c r="L70" s="275" t="s">
        <v>15</v>
      </c>
      <c r="M70" s="275" t="s">
        <v>16</v>
      </c>
      <c r="N70" s="275" t="s">
        <v>17</v>
      </c>
      <c r="O70" s="275" t="s">
        <v>18</v>
      </c>
      <c r="P70" s="101"/>
      <c r="Q70" s="259" t="str">
        <f t="shared" si="13"/>
        <v/>
      </c>
      <c r="R70" s="25"/>
      <c r="S70" s="259" t="str">
        <f t="shared" si="14"/>
        <v/>
      </c>
    </row>
    <row r="71" spans="1:20" customFormat="1" ht="15.75" thickBot="1" x14ac:dyDescent="0.3">
      <c r="A71" s="248"/>
      <c r="B71" s="28">
        <v>10</v>
      </c>
      <c r="C71" s="299">
        <v>189994</v>
      </c>
      <c r="D71" s="320"/>
      <c r="E71" s="29" t="s">
        <v>15</v>
      </c>
      <c r="F71" s="29" t="s">
        <v>16</v>
      </c>
      <c r="G71" s="79"/>
      <c r="H71" s="30" t="s">
        <v>18</v>
      </c>
      <c r="I71" s="272">
        <v>10</v>
      </c>
      <c r="J71" s="274">
        <v>969099</v>
      </c>
      <c r="K71" s="322" t="s">
        <v>18</v>
      </c>
      <c r="L71" s="275" t="s">
        <v>15</v>
      </c>
      <c r="M71" s="275" t="s">
        <v>16</v>
      </c>
      <c r="N71" s="275" t="s">
        <v>17</v>
      </c>
      <c r="O71" s="275" t="s">
        <v>18</v>
      </c>
      <c r="P71" s="101"/>
      <c r="Q71" s="259" t="str">
        <f t="shared" si="13"/>
        <v/>
      </c>
      <c r="R71" s="25"/>
      <c r="S71" s="259" t="str">
        <f t="shared" si="14"/>
        <v/>
      </c>
    </row>
    <row r="72" spans="1:20" ht="15.75" thickBot="1" x14ac:dyDescent="0.3">
      <c r="A72" s="38">
        <f>SUM(A56:A71)</f>
        <v>0</v>
      </c>
      <c r="B72" s="64"/>
      <c r="C72" s="98"/>
      <c r="D72" s="98"/>
      <c r="E72" s="98"/>
      <c r="F72" s="98"/>
      <c r="G72" s="98"/>
      <c r="H72" s="98"/>
      <c r="I72" s="300">
        <v>10</v>
      </c>
      <c r="J72" s="103">
        <v>969099</v>
      </c>
      <c r="K72" s="324" t="s">
        <v>18</v>
      </c>
      <c r="L72" s="103" t="s">
        <v>15</v>
      </c>
      <c r="M72" s="103" t="s">
        <v>16</v>
      </c>
      <c r="N72" s="103" t="s">
        <v>17</v>
      </c>
      <c r="O72" s="37" t="s">
        <v>18</v>
      </c>
      <c r="P72" s="46" t="s">
        <v>71</v>
      </c>
      <c r="S72"/>
      <c r="T72"/>
    </row>
    <row r="73" spans="1:20" ht="15" x14ac:dyDescent="0.25">
      <c r="A73" s="84"/>
      <c r="I73" s="3"/>
      <c r="J73" s="3"/>
      <c r="K73" s="3"/>
      <c r="L73" s="3"/>
      <c r="M73" s="3"/>
      <c r="N73" s="3"/>
      <c r="O73" s="3"/>
      <c r="P73" s="104"/>
      <c r="S73"/>
      <c r="T73"/>
    </row>
    <row r="77" spans="1:20" x14ac:dyDescent="0.2">
      <c r="A77" s="54">
        <f>SUM(A13+A14+A25+A38+A50+A72)</f>
        <v>0</v>
      </c>
      <c r="B77" s="1" t="s">
        <v>77</v>
      </c>
    </row>
    <row r="78" spans="1:20" ht="15" x14ac:dyDescent="0.25">
      <c r="T78" s="3"/>
    </row>
  </sheetData>
  <sheetProtection formatRows="0" insertRows="0"/>
  <mergeCells count="10">
    <mergeCell ref="B42:H42"/>
    <mergeCell ref="I42:O42"/>
    <mergeCell ref="B54:H54"/>
    <mergeCell ref="I54:O54"/>
    <mergeCell ref="B3:H3"/>
    <mergeCell ref="I3:O3"/>
    <mergeCell ref="B17:H17"/>
    <mergeCell ref="I17:O17"/>
    <mergeCell ref="B29:H29"/>
    <mergeCell ref="I29:O29"/>
  </mergeCells>
  <phoneticPr fontId="18" type="noConversion"/>
  <conditionalFormatting sqref="J5">
    <cfRule type="cellIs" dxfId="72" priority="43" operator="equal">
      <formula>219099</formula>
    </cfRule>
  </conditionalFormatting>
  <conditionalFormatting sqref="J6">
    <cfRule type="cellIs" dxfId="71" priority="42" operator="equal">
      <formula>219099</formula>
    </cfRule>
  </conditionalFormatting>
  <conditionalFormatting sqref="J7">
    <cfRule type="cellIs" dxfId="70" priority="41" operator="equal">
      <formula>219099</formula>
    </cfRule>
  </conditionalFormatting>
  <conditionalFormatting sqref="C20:C23">
    <cfRule type="cellIs" dxfId="69" priority="40" operator="equal">
      <formula>219099</formula>
    </cfRule>
  </conditionalFormatting>
  <conditionalFormatting sqref="C19">
    <cfRule type="cellIs" dxfId="68" priority="39" operator="equal">
      <formula>219099</formula>
    </cfRule>
  </conditionalFormatting>
  <conditionalFormatting sqref="B5:B12">
    <cfRule type="cellIs" dxfId="67" priority="38" operator="notEqual">
      <formula>10</formula>
    </cfRule>
  </conditionalFormatting>
  <conditionalFormatting sqref="C5:C8">
    <cfRule type="cellIs" dxfId="66" priority="37" operator="notEqual">
      <formula>619005</formula>
    </cfRule>
  </conditionalFormatting>
  <conditionalFormatting sqref="C9:C12">
    <cfRule type="cellIs" dxfId="65" priority="36" operator="notEqual">
      <formula>619000</formula>
    </cfRule>
  </conditionalFormatting>
  <conditionalFormatting sqref="D5:D12">
    <cfRule type="notContainsText" dxfId="64" priority="35" operator="notContains" text="00000">
      <formula>ISERROR(SEARCH("00000",D5))</formula>
    </cfRule>
  </conditionalFormatting>
  <conditionalFormatting sqref="E5:E12">
    <cfRule type="notContainsText" dxfId="63" priority="34" operator="notContains" text="000000">
      <formula>ISERROR(SEARCH("000000",E5))</formula>
    </cfRule>
  </conditionalFormatting>
  <conditionalFormatting sqref="F5:F12">
    <cfRule type="notContainsText" dxfId="62" priority="33" operator="notContains" text="00">
      <formula>ISERROR(SEARCH("00",F5))</formula>
    </cfRule>
  </conditionalFormatting>
  <conditionalFormatting sqref="G5:G12">
    <cfRule type="notContainsText" dxfId="61" priority="32" operator="notContains" text="0000">
      <formula>ISERROR(SEARCH("0000",G5))</formula>
    </cfRule>
  </conditionalFormatting>
  <conditionalFormatting sqref="H5:H12">
    <cfRule type="notContainsText" dxfId="60" priority="31" operator="notContains" text="00000">
      <formula>ISERROR(SEARCH("00000",H5))</formula>
    </cfRule>
  </conditionalFormatting>
  <conditionalFormatting sqref="I19:I24">
    <cfRule type="cellIs" dxfId="59" priority="30" operator="notEqual">
      <formula>10</formula>
    </cfRule>
  </conditionalFormatting>
  <conditionalFormatting sqref="J19:J24">
    <cfRule type="cellIs" dxfId="58" priority="29" operator="notEqual">
      <formula>969005</formula>
    </cfRule>
  </conditionalFormatting>
  <conditionalFormatting sqref="K19:K24">
    <cfRule type="notContainsText" dxfId="57" priority="28" operator="notContains" text="00000">
      <formula>ISERROR(SEARCH("00000",K19))</formula>
    </cfRule>
  </conditionalFormatting>
  <conditionalFormatting sqref="L19:L24">
    <cfRule type="notContainsText" dxfId="56" priority="27" operator="notContains" text="000000">
      <formula>ISERROR(SEARCH("000000",L19))</formula>
    </cfRule>
  </conditionalFormatting>
  <conditionalFormatting sqref="M19:M24">
    <cfRule type="notContainsText" dxfId="55" priority="26" operator="notContains" text="00">
      <formula>ISERROR(SEARCH("00",M19))</formula>
    </cfRule>
  </conditionalFormatting>
  <conditionalFormatting sqref="N19:N24">
    <cfRule type="notContainsText" dxfId="54" priority="25" operator="notContains" text="0000">
      <formula>ISERROR(SEARCH("0000",N19))</formula>
    </cfRule>
  </conditionalFormatting>
  <conditionalFormatting sqref="O19:O24">
    <cfRule type="notContainsText" dxfId="53" priority="24" operator="notContains" text="00000">
      <formula>ISERROR(SEARCH("00000",O19))</formula>
    </cfRule>
  </conditionalFormatting>
  <conditionalFormatting sqref="B31:B37">
    <cfRule type="cellIs" dxfId="52" priority="23" operator="notEqual">
      <formula>10</formula>
    </cfRule>
  </conditionalFormatting>
  <conditionalFormatting sqref="C31:C37">
    <cfRule type="cellIs" dxfId="51" priority="22" operator="notEqual">
      <formula>619097</formula>
    </cfRule>
  </conditionalFormatting>
  <conditionalFormatting sqref="D31:D37">
    <cfRule type="notContainsText" dxfId="50" priority="21" operator="notContains" text="00000">
      <formula>ISERROR(SEARCH("00000",D31))</formula>
    </cfRule>
  </conditionalFormatting>
  <conditionalFormatting sqref="E31:E37">
    <cfRule type="notContainsText" dxfId="49" priority="20" operator="notContains" text="000000">
      <formula>ISERROR(SEARCH("000000",E31))</formula>
    </cfRule>
  </conditionalFormatting>
  <conditionalFormatting sqref="F31:F37">
    <cfRule type="notContainsText" dxfId="48" priority="19" operator="notContains" text="00">
      <formula>ISERROR(SEARCH("00",F31))</formula>
    </cfRule>
  </conditionalFormatting>
  <conditionalFormatting sqref="G31:G37">
    <cfRule type="notContainsText" dxfId="47" priority="16" operator="notContains" text="0000">
      <formula>ISERROR(SEARCH("0000",G31))</formula>
    </cfRule>
  </conditionalFormatting>
  <conditionalFormatting sqref="H31:H37">
    <cfRule type="notContainsText" dxfId="46" priority="15" operator="notContains" text="00000">
      <formula>ISERROR(SEARCH("00000",H31))</formula>
    </cfRule>
  </conditionalFormatting>
  <conditionalFormatting sqref="I44:I49">
    <cfRule type="cellIs" dxfId="45" priority="14" operator="notEqual">
      <formula>10</formula>
    </cfRule>
  </conditionalFormatting>
  <conditionalFormatting sqref="J44:J49">
    <cfRule type="cellIs" dxfId="44" priority="13" operator="notEqual">
      <formula>969099</formula>
    </cfRule>
  </conditionalFormatting>
  <conditionalFormatting sqref="K44:K49">
    <cfRule type="notContainsText" dxfId="43" priority="12" operator="notContains" text="00000">
      <formula>ISERROR(SEARCH("00000",K44))</formula>
    </cfRule>
  </conditionalFormatting>
  <conditionalFormatting sqref="L44:L49">
    <cfRule type="notContainsText" dxfId="42" priority="11" operator="notContains" text="000000">
      <formula>ISERROR(SEARCH("000000",L44))</formula>
    </cfRule>
  </conditionalFormatting>
  <conditionalFormatting sqref="M44:M49">
    <cfRule type="notContainsText" dxfId="41" priority="10" operator="notContains" text="00">
      <formula>ISERROR(SEARCH("00",M44))</formula>
    </cfRule>
  </conditionalFormatting>
  <conditionalFormatting sqref="N44:N49">
    <cfRule type="notContainsText" dxfId="40" priority="9" operator="notContains" text="0000">
      <formula>ISERROR(SEARCH("0000",N44))</formula>
    </cfRule>
  </conditionalFormatting>
  <conditionalFormatting sqref="O44:O49">
    <cfRule type="notContainsText" dxfId="39" priority="8" operator="notContains" text="00000">
      <formula>ISERROR(SEARCH("00000",O44))</formula>
    </cfRule>
  </conditionalFormatting>
  <conditionalFormatting sqref="I56:I71">
    <cfRule type="cellIs" dxfId="38" priority="7" operator="notEqual">
      <formula>10</formula>
    </cfRule>
  </conditionalFormatting>
  <conditionalFormatting sqref="J56:J71">
    <cfRule type="cellIs" dxfId="37" priority="6" operator="notEqual">
      <formula>969099</formula>
    </cfRule>
  </conditionalFormatting>
  <conditionalFormatting sqref="K56:K71">
    <cfRule type="notContainsText" dxfId="36" priority="5" operator="notContains" text="00000">
      <formula>ISERROR(SEARCH("00000",K56))</formula>
    </cfRule>
  </conditionalFormatting>
  <conditionalFormatting sqref="L56:L71">
    <cfRule type="notContainsText" dxfId="35" priority="4" operator="notContains" text="000000">
      <formula>ISERROR(SEARCH("000000",L56))</formula>
    </cfRule>
  </conditionalFormatting>
  <conditionalFormatting sqref="M56:M71">
    <cfRule type="notContainsText" dxfId="34" priority="3" operator="notContains" text="00">
      <formula>ISERROR(SEARCH("00",M56))</formula>
    </cfRule>
  </conditionalFormatting>
  <conditionalFormatting sqref="N56:N71">
    <cfRule type="notContainsText" dxfId="33" priority="2" operator="notContains" text="0000">
      <formula>ISERROR(SEARCH("0000",N56))</formula>
    </cfRule>
  </conditionalFormatting>
  <conditionalFormatting sqref="O56:O71">
    <cfRule type="notContainsText" dxfId="32" priority="1" operator="notContains" text="00000">
      <formula>ISERROR(SEARCH("00000",O56))</formula>
    </cfRule>
  </conditionalFormatting>
  <dataValidations count="6">
    <dataValidation type="whole" allowBlank="1" showInputMessage="1" showErrorMessage="1" error="Du har anvendt en forkert artskonto - du skal vælge en indtægtsart. Tjek evt. kontoplan på økonomiafdelingens hjemmeside. _x000a__x000a_" prompt="tast en art" sqref="C19:C23 J5:J7" xr:uid="{00000000-0002-0000-0100-000000000000}">
      <formula1>115000</formula1>
      <formula2>118089</formula2>
    </dataValidation>
    <dataValidation type="whole" allowBlank="1" showInputMessage="1" showErrorMessage="1" error="Du har anvendt en forkert artskonto - du skal vælge en udgiftsart. Tjek evt. kontoplan på økonomiafdelingens hjemmeside. _x000a__x000a_" prompt="tast en art" sqref="C46:C49 J34:J37" xr:uid="{00000000-0002-0000-0100-000001000000}">
      <formula1>220000</formula1>
      <formula2>228095</formula2>
    </dataValidation>
    <dataValidation type="whole" allowBlank="1" showInputMessage="1" showErrorMessage="1" error="Du har anvendt en forkert artskonto - du skal vælge en indtægtsart. Tjek evt. kontoplan på økonomiafdelingens hjemmeside. _x000a__x000a_" prompt="tast en art" sqref="J8" xr:uid="{00000000-0002-0000-0100-000002000000}">
      <formula1>101151</formula1>
      <formula2>101151</formula2>
    </dataValidation>
    <dataValidation type="textLength" operator="equal" allowBlank="1" showInputMessage="1" showErrorMessage="1" error="ANALYSENR ER ALTID 5 CIFRE" sqref="O5:O12 H19:H24" xr:uid="{5BE1E0F8-42C0-4C62-92F9-F46C106F30F8}">
      <formula1>5</formula1>
    </dataValidation>
    <dataValidation type="textLength" operator="equal" allowBlank="1" showInputMessage="1" showErrorMessage="1" error="FORMÅL ER ALTID 4 CIFRE" sqref="N5:N12 G19:G24 N31:N37 G44:G49 G56:G71" xr:uid="{3EC3DCCD-49DD-4426-BC9E-C77CCC86D64C}">
      <formula1>4</formula1>
    </dataValidation>
    <dataValidation type="textLength" operator="equal" allowBlank="1" showInputMessage="1" showErrorMessage="1" error="OMKOSTNINGSSTED ER ALTID 5 CIFRE" sqref="K5:K12 D19:D24 K31:K37 D44:D49 D56:D71" xr:uid="{CBA04E3D-FC94-434D-8728-8D57647E6C8A}">
      <formula1>5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S59"/>
  <sheetViews>
    <sheetView tabSelected="1" zoomScale="80" zoomScaleNormal="80" workbookViewId="0">
      <selection activeCell="P1" sqref="P1"/>
    </sheetView>
  </sheetViews>
  <sheetFormatPr defaultColWidth="9.140625" defaultRowHeight="15" x14ac:dyDescent="0.25"/>
  <cols>
    <col min="1" max="1" width="23.7109375" style="1" customWidth="1"/>
    <col min="2" max="14" width="9.140625" style="1"/>
    <col min="15" max="15" width="13.7109375" style="1" customWidth="1"/>
    <col min="16" max="29" width="9.140625" style="1" hidden="1" customWidth="1"/>
    <col min="30" max="30" width="9.140625" customWidth="1"/>
    <col min="31" max="31" width="42.7109375" style="1" customWidth="1"/>
    <col min="32" max="32" width="5.7109375" style="1" customWidth="1"/>
    <col min="33" max="33" width="20.7109375" style="1" customWidth="1"/>
    <col min="34" max="34" width="10.5703125" style="1" customWidth="1"/>
    <col min="35" max="16384" width="9.140625" style="1"/>
  </cols>
  <sheetData>
    <row r="1" spans="1:34" x14ac:dyDescent="0.25">
      <c r="B1" s="40"/>
    </row>
    <row r="2" spans="1:34" s="3" customFormat="1" ht="15.75" thickBot="1" x14ac:dyDescent="0.3">
      <c r="A2" s="2" t="s">
        <v>103</v>
      </c>
      <c r="B2" s="328" t="s">
        <v>101</v>
      </c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  <c r="V2" s="328"/>
      <c r="W2" s="328"/>
      <c r="X2" s="328"/>
      <c r="Y2" s="328"/>
      <c r="Z2" s="328"/>
      <c r="AA2" s="328"/>
      <c r="AB2" s="328"/>
      <c r="AC2" s="328"/>
    </row>
    <row r="3" spans="1:34" ht="15.75" thickBot="1" x14ac:dyDescent="0.3">
      <c r="A3" s="64"/>
      <c r="B3" s="325" t="s">
        <v>78</v>
      </c>
      <c r="C3" s="326"/>
      <c r="D3" s="326"/>
      <c r="E3" s="326"/>
      <c r="F3" s="326"/>
      <c r="G3" s="326"/>
      <c r="H3" s="327"/>
      <c r="I3" s="325" t="s">
        <v>2</v>
      </c>
      <c r="J3" s="326"/>
      <c r="K3" s="326"/>
      <c r="L3" s="326"/>
      <c r="M3" s="326"/>
      <c r="N3" s="326"/>
      <c r="O3" s="327"/>
      <c r="P3" s="325" t="s">
        <v>79</v>
      </c>
      <c r="Q3" s="326"/>
      <c r="R3" s="326"/>
      <c r="S3" s="326"/>
      <c r="T3" s="326"/>
      <c r="U3" s="326"/>
      <c r="V3" s="327"/>
      <c r="W3" s="325" t="s">
        <v>1</v>
      </c>
      <c r="X3" s="326"/>
      <c r="Y3" s="326"/>
      <c r="Z3" s="326"/>
      <c r="AA3" s="326"/>
      <c r="AB3" s="326"/>
      <c r="AC3" s="327"/>
      <c r="AE3" s="4"/>
      <c r="AG3" s="105"/>
    </row>
    <row r="4" spans="1:34" ht="15.75" thickBot="1" x14ac:dyDescent="0.3">
      <c r="A4" s="85" t="s">
        <v>5</v>
      </c>
      <c r="B4" s="106" t="s">
        <v>6</v>
      </c>
      <c r="C4" s="107" t="s">
        <v>7</v>
      </c>
      <c r="D4" s="108" t="s">
        <v>8</v>
      </c>
      <c r="E4" s="109" t="s">
        <v>9</v>
      </c>
      <c r="F4" s="109" t="s">
        <v>10</v>
      </c>
      <c r="G4" s="308" t="s">
        <v>11</v>
      </c>
      <c r="H4" s="110" t="s">
        <v>12</v>
      </c>
      <c r="I4" s="106" t="s">
        <v>6</v>
      </c>
      <c r="J4" s="107" t="s">
        <v>7</v>
      </c>
      <c r="K4" s="108" t="s">
        <v>8</v>
      </c>
      <c r="L4" s="109" t="s">
        <v>9</v>
      </c>
      <c r="M4" s="109" t="s">
        <v>10</v>
      </c>
      <c r="N4" s="109" t="s">
        <v>11</v>
      </c>
      <c r="O4" s="110" t="s">
        <v>12</v>
      </c>
      <c r="P4" s="106" t="s">
        <v>6</v>
      </c>
      <c r="Q4" s="107" t="s">
        <v>7</v>
      </c>
      <c r="R4" s="108" t="s">
        <v>8</v>
      </c>
      <c r="S4" s="109" t="s">
        <v>9</v>
      </c>
      <c r="T4" s="109" t="s">
        <v>10</v>
      </c>
      <c r="U4" s="109" t="s">
        <v>11</v>
      </c>
      <c r="V4" s="110" t="s">
        <v>12</v>
      </c>
      <c r="W4" s="106" t="s">
        <v>6</v>
      </c>
      <c r="X4" s="107" t="s">
        <v>7</v>
      </c>
      <c r="Y4" s="108" t="s">
        <v>8</v>
      </c>
      <c r="Z4" s="109" t="s">
        <v>9</v>
      </c>
      <c r="AA4" s="109" t="s">
        <v>10</v>
      </c>
      <c r="AB4" s="109" t="s">
        <v>11</v>
      </c>
      <c r="AC4" s="110" t="s">
        <v>12</v>
      </c>
      <c r="AE4" s="6" t="s">
        <v>13</v>
      </c>
      <c r="AG4" s="105" t="s">
        <v>80</v>
      </c>
    </row>
    <row r="5" spans="1:34" ht="15.75" thickBot="1" x14ac:dyDescent="0.3">
      <c r="A5" s="243"/>
      <c r="B5" s="111">
        <v>95</v>
      </c>
      <c r="C5" s="286">
        <v>161099</v>
      </c>
      <c r="D5" s="113"/>
      <c r="E5" s="291">
        <v>999999</v>
      </c>
      <c r="F5" s="113" t="s">
        <v>16</v>
      </c>
      <c r="G5" s="311">
        <f>IF(B5=95,2000,1000)</f>
        <v>2000</v>
      </c>
      <c r="H5" s="115" t="s">
        <v>18</v>
      </c>
      <c r="I5" s="285">
        <v>10</v>
      </c>
      <c r="J5" s="286">
        <v>969099</v>
      </c>
      <c r="K5" s="321" t="s">
        <v>18</v>
      </c>
      <c r="L5" s="287" t="s">
        <v>15</v>
      </c>
      <c r="M5" s="287" t="s">
        <v>16</v>
      </c>
      <c r="N5" s="287" t="s">
        <v>17</v>
      </c>
      <c r="O5" s="287" t="s">
        <v>18</v>
      </c>
      <c r="P5" s="119">
        <f>+B5</f>
        <v>95</v>
      </c>
      <c r="Q5" s="117">
        <v>341099</v>
      </c>
      <c r="R5" s="120">
        <f>+D5</f>
        <v>0</v>
      </c>
      <c r="S5" s="114">
        <f t="shared" ref="S5:V12" si="0">+E5</f>
        <v>999999</v>
      </c>
      <c r="T5" s="114" t="str">
        <f t="shared" si="0"/>
        <v>00</v>
      </c>
      <c r="U5" s="307">
        <f>+G5</f>
        <v>2000</v>
      </c>
      <c r="V5" s="121" t="str">
        <f t="shared" si="0"/>
        <v>00000</v>
      </c>
      <c r="W5" s="116"/>
      <c r="X5" s="117"/>
      <c r="Y5" s="117"/>
      <c r="Z5" s="118"/>
      <c r="AA5" s="118"/>
      <c r="AB5" s="118"/>
      <c r="AC5" s="122"/>
      <c r="AD5" s="259" t="str">
        <f>IF(A5="","",IF(D5="","HUSK AT UDFYLDE OMK.STED",""))</f>
        <v/>
      </c>
      <c r="AE5" s="20" t="s">
        <v>66</v>
      </c>
      <c r="AF5" s="259"/>
      <c r="AG5" s="123"/>
    </row>
    <row r="6" spans="1:34" ht="15.75" thickBot="1" x14ac:dyDescent="0.3">
      <c r="A6" s="254"/>
      <c r="B6" s="124">
        <v>95</v>
      </c>
      <c r="C6" s="289">
        <v>161099</v>
      </c>
      <c r="D6" s="126"/>
      <c r="E6" s="292">
        <v>999999</v>
      </c>
      <c r="F6" s="126" t="s">
        <v>16</v>
      </c>
      <c r="G6" s="309">
        <f t="shared" ref="G6:G12" si="1">IF(B6=95,2000,1000)</f>
        <v>2000</v>
      </c>
      <c r="H6" s="128" t="s">
        <v>18</v>
      </c>
      <c r="I6" s="288">
        <v>10</v>
      </c>
      <c r="J6" s="289">
        <v>969099</v>
      </c>
      <c r="K6" s="321" t="s">
        <v>18</v>
      </c>
      <c r="L6" s="290" t="s">
        <v>15</v>
      </c>
      <c r="M6" s="290" t="s">
        <v>16</v>
      </c>
      <c r="N6" s="290" t="s">
        <v>17</v>
      </c>
      <c r="O6" s="290" t="s">
        <v>18</v>
      </c>
      <c r="P6" s="125">
        <f t="shared" ref="P6:P12" si="2">+B6</f>
        <v>95</v>
      </c>
      <c r="Q6" s="125">
        <v>341099</v>
      </c>
      <c r="R6" s="120">
        <f t="shared" ref="R6:R12" si="3">+D6</f>
        <v>0</v>
      </c>
      <c r="S6" s="127">
        <f t="shared" si="0"/>
        <v>999999</v>
      </c>
      <c r="T6" s="127" t="str">
        <f t="shared" si="0"/>
        <v>00</v>
      </c>
      <c r="U6" s="127">
        <f t="shared" si="0"/>
        <v>2000</v>
      </c>
      <c r="V6" s="132" t="str">
        <f t="shared" si="0"/>
        <v>00000</v>
      </c>
      <c r="W6" s="129"/>
      <c r="X6" s="125"/>
      <c r="Y6" s="125"/>
      <c r="Z6" s="130"/>
      <c r="AA6" s="130"/>
      <c r="AB6" s="130"/>
      <c r="AC6" s="133"/>
      <c r="AD6" s="259" t="str">
        <f t="shared" ref="AD6:AD7" si="4">IF(A6="","",IF(D6="","HUSK AT UDFYLDE OMK.STED",""))</f>
        <v/>
      </c>
      <c r="AE6" s="25"/>
      <c r="AF6" s="259"/>
      <c r="AG6" s="134"/>
    </row>
    <row r="7" spans="1:34" ht="15.75" thickBot="1" x14ac:dyDescent="0.3">
      <c r="A7" s="254"/>
      <c r="B7" s="124">
        <v>95</v>
      </c>
      <c r="C7" s="289">
        <v>161099</v>
      </c>
      <c r="D7" s="126"/>
      <c r="E7" s="292">
        <v>999999</v>
      </c>
      <c r="F7" s="126" t="s">
        <v>16</v>
      </c>
      <c r="G7" s="309">
        <f t="shared" si="1"/>
        <v>2000</v>
      </c>
      <c r="H7" s="128" t="s">
        <v>18</v>
      </c>
      <c r="I7" s="288">
        <v>10</v>
      </c>
      <c r="J7" s="289">
        <v>969099</v>
      </c>
      <c r="K7" s="321" t="s">
        <v>18</v>
      </c>
      <c r="L7" s="290" t="s">
        <v>15</v>
      </c>
      <c r="M7" s="290" t="s">
        <v>16</v>
      </c>
      <c r="N7" s="290" t="s">
        <v>17</v>
      </c>
      <c r="O7" s="290" t="s">
        <v>18</v>
      </c>
      <c r="P7" s="125">
        <f t="shared" si="2"/>
        <v>95</v>
      </c>
      <c r="Q7" s="125">
        <v>341099</v>
      </c>
      <c r="R7" s="120">
        <f t="shared" si="3"/>
        <v>0</v>
      </c>
      <c r="S7" s="127">
        <f t="shared" si="0"/>
        <v>999999</v>
      </c>
      <c r="T7" s="127" t="str">
        <f t="shared" si="0"/>
        <v>00</v>
      </c>
      <c r="U7" s="127">
        <f t="shared" si="0"/>
        <v>2000</v>
      </c>
      <c r="V7" s="132" t="str">
        <f t="shared" si="0"/>
        <v>00000</v>
      </c>
      <c r="W7" s="129"/>
      <c r="X7" s="125"/>
      <c r="Y7" s="125"/>
      <c r="Z7" s="130"/>
      <c r="AA7" s="130"/>
      <c r="AB7" s="130"/>
      <c r="AC7" s="133"/>
      <c r="AD7" s="259" t="str">
        <f t="shared" si="4"/>
        <v/>
      </c>
      <c r="AE7" s="25"/>
      <c r="AF7" s="259"/>
      <c r="AG7" s="134"/>
    </row>
    <row r="8" spans="1:34" s="3" customFormat="1" ht="15.75" thickBot="1" x14ac:dyDescent="0.3">
      <c r="A8" s="240"/>
      <c r="B8" s="135">
        <v>95</v>
      </c>
      <c r="C8" s="267"/>
      <c r="D8" s="136"/>
      <c r="E8" s="291">
        <v>999999</v>
      </c>
      <c r="F8" s="136" t="s">
        <v>16</v>
      </c>
      <c r="G8" s="309">
        <f t="shared" si="1"/>
        <v>2000</v>
      </c>
      <c r="H8" s="138" t="s">
        <v>18</v>
      </c>
      <c r="I8" s="285">
        <v>10</v>
      </c>
      <c r="J8" s="286">
        <v>969099</v>
      </c>
      <c r="K8" s="321" t="s">
        <v>18</v>
      </c>
      <c r="L8" s="287" t="s">
        <v>15</v>
      </c>
      <c r="M8" s="287" t="s">
        <v>16</v>
      </c>
      <c r="N8" s="287" t="s">
        <v>17</v>
      </c>
      <c r="O8" s="287" t="s">
        <v>18</v>
      </c>
      <c r="P8" s="119">
        <f t="shared" si="2"/>
        <v>95</v>
      </c>
      <c r="Q8" s="119">
        <v>341099</v>
      </c>
      <c r="R8" s="141">
        <f t="shared" si="3"/>
        <v>0</v>
      </c>
      <c r="S8" s="137">
        <f t="shared" si="0"/>
        <v>999999</v>
      </c>
      <c r="T8" s="137" t="str">
        <f t="shared" si="0"/>
        <v>00</v>
      </c>
      <c r="U8" s="137">
        <f t="shared" si="0"/>
        <v>2000</v>
      </c>
      <c r="V8" s="142" t="str">
        <f t="shared" si="0"/>
        <v>00000</v>
      </c>
      <c r="W8" s="139"/>
      <c r="X8" s="119"/>
      <c r="Y8" s="119"/>
      <c r="Z8" s="140"/>
      <c r="AA8" s="140"/>
      <c r="AB8" s="140"/>
      <c r="AC8" s="143"/>
      <c r="AD8" s="259" t="str">
        <f>IF(C8="","",IF(D8="","HUSK AT UDFYLDE OMK.STED",""))</f>
        <v/>
      </c>
      <c r="AE8" s="31" t="s">
        <v>81</v>
      </c>
      <c r="AF8" s="259"/>
      <c r="AG8" s="144"/>
    </row>
    <row r="9" spans="1:34" ht="15.75" thickBot="1" x14ac:dyDescent="0.3">
      <c r="A9" s="254"/>
      <c r="B9" s="124">
        <v>95</v>
      </c>
      <c r="C9" s="266"/>
      <c r="D9" s="126"/>
      <c r="E9" s="292">
        <v>999999</v>
      </c>
      <c r="F9" s="126" t="s">
        <v>16</v>
      </c>
      <c r="G9" s="309">
        <f t="shared" si="1"/>
        <v>2000</v>
      </c>
      <c r="H9" s="128" t="s">
        <v>18</v>
      </c>
      <c r="I9" s="288">
        <v>10</v>
      </c>
      <c r="J9" s="289">
        <v>969099</v>
      </c>
      <c r="K9" s="321" t="s">
        <v>18</v>
      </c>
      <c r="L9" s="290" t="s">
        <v>15</v>
      </c>
      <c r="M9" s="290" t="s">
        <v>16</v>
      </c>
      <c r="N9" s="290" t="s">
        <v>17</v>
      </c>
      <c r="O9" s="290" t="s">
        <v>18</v>
      </c>
      <c r="P9" s="125">
        <f t="shared" si="2"/>
        <v>95</v>
      </c>
      <c r="Q9" s="125">
        <v>341099</v>
      </c>
      <c r="R9" s="120">
        <f t="shared" si="3"/>
        <v>0</v>
      </c>
      <c r="S9" s="127">
        <f t="shared" si="0"/>
        <v>999999</v>
      </c>
      <c r="T9" s="127" t="str">
        <f t="shared" si="0"/>
        <v>00</v>
      </c>
      <c r="U9" s="127">
        <f t="shared" si="0"/>
        <v>2000</v>
      </c>
      <c r="V9" s="132" t="str">
        <f t="shared" si="0"/>
        <v>00000</v>
      </c>
      <c r="W9" s="129"/>
      <c r="X9" s="125"/>
      <c r="Y9" s="125"/>
      <c r="Z9" s="130"/>
      <c r="AA9" s="130"/>
      <c r="AB9" s="130"/>
      <c r="AC9" s="133"/>
      <c r="AD9" s="259" t="str">
        <f t="shared" ref="AD9:AD12" si="5">IF(C9="","",IF(D9="","HUSK AT UDFYLDE OMK.STED",""))</f>
        <v/>
      </c>
      <c r="AE9" s="25"/>
      <c r="AF9" s="259"/>
      <c r="AG9" s="134"/>
    </row>
    <row r="10" spans="1:34" ht="15.75" thickBot="1" x14ac:dyDescent="0.3">
      <c r="A10" s="254"/>
      <c r="B10" s="124">
        <v>95</v>
      </c>
      <c r="C10" s="265"/>
      <c r="D10" s="126"/>
      <c r="E10" s="292">
        <v>999999</v>
      </c>
      <c r="F10" s="126" t="s">
        <v>16</v>
      </c>
      <c r="G10" s="309">
        <f t="shared" si="1"/>
        <v>2000</v>
      </c>
      <c r="H10" s="128" t="s">
        <v>18</v>
      </c>
      <c r="I10" s="288">
        <v>10</v>
      </c>
      <c r="J10" s="289">
        <v>969099</v>
      </c>
      <c r="K10" s="321" t="s">
        <v>18</v>
      </c>
      <c r="L10" s="290" t="s">
        <v>15</v>
      </c>
      <c r="M10" s="290" t="s">
        <v>16</v>
      </c>
      <c r="N10" s="290" t="s">
        <v>17</v>
      </c>
      <c r="O10" s="290" t="s">
        <v>18</v>
      </c>
      <c r="P10" s="125">
        <f t="shared" si="2"/>
        <v>95</v>
      </c>
      <c r="Q10" s="125">
        <v>341099</v>
      </c>
      <c r="R10" s="120">
        <f t="shared" si="3"/>
        <v>0</v>
      </c>
      <c r="S10" s="127">
        <f t="shared" si="0"/>
        <v>999999</v>
      </c>
      <c r="T10" s="127" t="str">
        <f t="shared" si="0"/>
        <v>00</v>
      </c>
      <c r="U10" s="127">
        <f t="shared" si="0"/>
        <v>2000</v>
      </c>
      <c r="V10" s="132" t="str">
        <f t="shared" si="0"/>
        <v>00000</v>
      </c>
      <c r="W10" s="129"/>
      <c r="X10" s="125"/>
      <c r="Y10" s="125"/>
      <c r="Z10" s="130"/>
      <c r="AA10" s="130"/>
      <c r="AB10" s="130"/>
      <c r="AC10" s="133"/>
      <c r="AD10" s="259" t="str">
        <f t="shared" si="5"/>
        <v/>
      </c>
      <c r="AE10" s="25"/>
      <c r="AF10" s="259"/>
      <c r="AG10" s="134"/>
    </row>
    <row r="11" spans="1:34" ht="15.75" thickBot="1" x14ac:dyDescent="0.3">
      <c r="A11" s="254"/>
      <c r="B11" s="124">
        <v>95</v>
      </c>
      <c r="C11" s="265"/>
      <c r="D11" s="126"/>
      <c r="E11" s="292">
        <v>999999</v>
      </c>
      <c r="F11" s="126" t="s">
        <v>16</v>
      </c>
      <c r="G11" s="309">
        <f t="shared" si="1"/>
        <v>2000</v>
      </c>
      <c r="H11" s="128" t="s">
        <v>18</v>
      </c>
      <c r="I11" s="288">
        <v>10</v>
      </c>
      <c r="J11" s="289">
        <v>969099</v>
      </c>
      <c r="K11" s="321" t="s">
        <v>18</v>
      </c>
      <c r="L11" s="290" t="s">
        <v>15</v>
      </c>
      <c r="M11" s="290" t="s">
        <v>16</v>
      </c>
      <c r="N11" s="290" t="s">
        <v>17</v>
      </c>
      <c r="O11" s="290" t="s">
        <v>18</v>
      </c>
      <c r="P11" s="125">
        <f t="shared" si="2"/>
        <v>95</v>
      </c>
      <c r="Q11" s="125">
        <v>341099</v>
      </c>
      <c r="R11" s="120">
        <f t="shared" si="3"/>
        <v>0</v>
      </c>
      <c r="S11" s="127">
        <f t="shared" si="0"/>
        <v>999999</v>
      </c>
      <c r="T11" s="127" t="str">
        <f t="shared" si="0"/>
        <v>00</v>
      </c>
      <c r="U11" s="127">
        <f t="shared" si="0"/>
        <v>2000</v>
      </c>
      <c r="V11" s="132" t="str">
        <f t="shared" si="0"/>
        <v>00000</v>
      </c>
      <c r="W11" s="129"/>
      <c r="X11" s="125"/>
      <c r="Y11" s="125"/>
      <c r="Z11" s="145"/>
      <c r="AA11" s="145"/>
      <c r="AB11" s="145"/>
      <c r="AC11" s="146"/>
      <c r="AD11" s="259" t="str">
        <f t="shared" si="5"/>
        <v/>
      </c>
      <c r="AE11" s="25"/>
      <c r="AF11" s="259"/>
      <c r="AG11" s="134"/>
    </row>
    <row r="12" spans="1:34" ht="15.75" thickBot="1" x14ac:dyDescent="0.3">
      <c r="A12" s="247"/>
      <c r="B12" s="147">
        <v>95</v>
      </c>
      <c r="C12" s="264"/>
      <c r="D12" s="149"/>
      <c r="E12" s="292">
        <v>999999</v>
      </c>
      <c r="F12" s="149" t="s">
        <v>16</v>
      </c>
      <c r="G12" s="310">
        <f t="shared" si="1"/>
        <v>2000</v>
      </c>
      <c r="H12" s="151" t="s">
        <v>18</v>
      </c>
      <c r="I12" s="288">
        <v>10</v>
      </c>
      <c r="J12" s="289">
        <v>969099</v>
      </c>
      <c r="K12" s="321" t="s">
        <v>18</v>
      </c>
      <c r="L12" s="290" t="s">
        <v>15</v>
      </c>
      <c r="M12" s="290" t="s">
        <v>16</v>
      </c>
      <c r="N12" s="290" t="s">
        <v>17</v>
      </c>
      <c r="O12" s="290" t="s">
        <v>18</v>
      </c>
      <c r="P12" s="125">
        <f t="shared" si="2"/>
        <v>95</v>
      </c>
      <c r="Q12" s="148">
        <v>341099</v>
      </c>
      <c r="R12" s="120">
        <f t="shared" si="3"/>
        <v>0</v>
      </c>
      <c r="S12" s="150">
        <f t="shared" si="0"/>
        <v>999999</v>
      </c>
      <c r="T12" s="150" t="str">
        <f t="shared" si="0"/>
        <v>00</v>
      </c>
      <c r="U12" s="150">
        <f t="shared" si="0"/>
        <v>2000</v>
      </c>
      <c r="V12" s="154" t="str">
        <f t="shared" si="0"/>
        <v>00000</v>
      </c>
      <c r="W12" s="152"/>
      <c r="X12" s="148"/>
      <c r="Y12" s="148"/>
      <c r="Z12" s="153"/>
      <c r="AA12" s="153"/>
      <c r="AB12" s="153"/>
      <c r="AC12" s="155"/>
      <c r="AD12" s="259" t="str">
        <f t="shared" si="5"/>
        <v/>
      </c>
      <c r="AE12" s="35"/>
      <c r="AF12" s="259"/>
      <c r="AG12" s="156"/>
    </row>
    <row r="13" spans="1:34" ht="15.75" thickBot="1" x14ac:dyDescent="0.3">
      <c r="A13" s="97">
        <f>SUM(A5:A12)</f>
        <v>0</v>
      </c>
      <c r="B13" s="64"/>
      <c r="C13" s="98"/>
      <c r="D13" s="98"/>
      <c r="E13" s="98"/>
      <c r="F13" s="98"/>
      <c r="G13" s="194"/>
      <c r="H13" s="98"/>
      <c r="I13" s="64"/>
      <c r="J13" s="98"/>
      <c r="K13" s="98"/>
      <c r="L13" s="98"/>
      <c r="M13" s="98"/>
      <c r="N13" s="98"/>
      <c r="O13" s="98"/>
      <c r="P13" s="157"/>
      <c r="Q13" s="98"/>
      <c r="R13" s="98"/>
      <c r="S13" s="98"/>
      <c r="T13" s="98"/>
      <c r="U13" s="98"/>
      <c r="V13" s="98"/>
      <c r="W13" s="158">
        <v>10</v>
      </c>
      <c r="X13" s="159">
        <v>614098</v>
      </c>
      <c r="Y13" s="160" t="s">
        <v>18</v>
      </c>
      <c r="Z13" s="160" t="s">
        <v>15</v>
      </c>
      <c r="AA13" s="160" t="s">
        <v>16</v>
      </c>
      <c r="AB13" s="160" t="s">
        <v>17</v>
      </c>
      <c r="AC13" s="161" t="s">
        <v>18</v>
      </c>
      <c r="AE13" s="4" t="s">
        <v>82</v>
      </c>
    </row>
    <row r="15" spans="1:34" s="3" customFormat="1" ht="15.75" thickBot="1" x14ac:dyDescent="0.3">
      <c r="A15" s="2" t="s">
        <v>104</v>
      </c>
      <c r="B15" s="328" t="s">
        <v>96</v>
      </c>
      <c r="C15" s="328"/>
      <c r="D15" s="328"/>
      <c r="E15" s="328"/>
      <c r="F15" s="328"/>
      <c r="G15" s="328"/>
      <c r="H15" s="328"/>
      <c r="I15" s="328"/>
      <c r="J15" s="328"/>
      <c r="K15" s="328"/>
      <c r="L15" s="328"/>
      <c r="M15" s="328"/>
      <c r="N15" s="328"/>
      <c r="O15" s="328"/>
      <c r="P15" s="328"/>
      <c r="Q15" s="328"/>
      <c r="R15" s="328"/>
      <c r="S15" s="328"/>
      <c r="T15" s="328"/>
      <c r="U15" s="328"/>
      <c r="V15" s="328"/>
      <c r="W15" s="328"/>
      <c r="X15" s="328"/>
      <c r="Y15" s="328"/>
      <c r="Z15" s="328"/>
      <c r="AA15" s="328"/>
      <c r="AB15" s="328"/>
      <c r="AC15" s="328"/>
      <c r="AD15" s="259"/>
    </row>
    <row r="16" spans="1:34" ht="15.75" thickBot="1" x14ac:dyDescent="0.3">
      <c r="A16" s="64"/>
      <c r="B16" s="325" t="s">
        <v>83</v>
      </c>
      <c r="C16" s="326"/>
      <c r="D16" s="326"/>
      <c r="E16" s="326"/>
      <c r="F16" s="326"/>
      <c r="G16" s="326"/>
      <c r="H16" s="327"/>
      <c r="I16" s="325" t="s">
        <v>84</v>
      </c>
      <c r="J16" s="326"/>
      <c r="K16" s="326"/>
      <c r="L16" s="326"/>
      <c r="M16" s="326"/>
      <c r="N16" s="326"/>
      <c r="O16" s="327"/>
      <c r="P16" s="325" t="s">
        <v>2</v>
      </c>
      <c r="Q16" s="326"/>
      <c r="R16" s="326"/>
      <c r="S16" s="326"/>
      <c r="T16" s="326"/>
      <c r="U16" s="326"/>
      <c r="V16" s="327"/>
      <c r="W16" s="325" t="s">
        <v>1</v>
      </c>
      <c r="X16" s="326"/>
      <c r="Y16" s="326"/>
      <c r="Z16" s="326"/>
      <c r="AA16" s="326"/>
      <c r="AB16" s="326"/>
      <c r="AC16" s="327"/>
      <c r="AD16" s="259"/>
      <c r="AE16" s="4"/>
      <c r="AG16" s="105"/>
    </row>
    <row r="17" spans="1:97" ht="15.75" thickBot="1" x14ac:dyDescent="0.3">
      <c r="A17" s="85" t="s">
        <v>5</v>
      </c>
      <c r="B17" s="106" t="s">
        <v>6</v>
      </c>
      <c r="C17" s="107" t="s">
        <v>7</v>
      </c>
      <c r="D17" s="108" t="s">
        <v>8</v>
      </c>
      <c r="E17" s="109" t="s">
        <v>9</v>
      </c>
      <c r="F17" s="109" t="s">
        <v>10</v>
      </c>
      <c r="G17" s="109" t="s">
        <v>11</v>
      </c>
      <c r="H17" s="110" t="s">
        <v>12</v>
      </c>
      <c r="I17" s="106" t="s">
        <v>6</v>
      </c>
      <c r="J17" s="107" t="s">
        <v>7</v>
      </c>
      <c r="K17" s="108" t="s">
        <v>8</v>
      </c>
      <c r="L17" s="109" t="s">
        <v>9</v>
      </c>
      <c r="M17" s="109" t="s">
        <v>10</v>
      </c>
      <c r="N17" s="109" t="s">
        <v>11</v>
      </c>
      <c r="O17" s="110" t="s">
        <v>12</v>
      </c>
      <c r="P17" s="106" t="s">
        <v>6</v>
      </c>
      <c r="Q17" s="107" t="s">
        <v>7</v>
      </c>
      <c r="R17" s="108" t="s">
        <v>8</v>
      </c>
      <c r="S17" s="109" t="s">
        <v>9</v>
      </c>
      <c r="T17" s="109" t="s">
        <v>10</v>
      </c>
      <c r="U17" s="109" t="s">
        <v>11</v>
      </c>
      <c r="V17" s="110" t="s">
        <v>12</v>
      </c>
      <c r="W17" s="106" t="s">
        <v>6</v>
      </c>
      <c r="X17" s="107" t="s">
        <v>7</v>
      </c>
      <c r="Y17" s="108" t="s">
        <v>8</v>
      </c>
      <c r="Z17" s="109" t="s">
        <v>9</v>
      </c>
      <c r="AA17" s="109" t="s">
        <v>10</v>
      </c>
      <c r="AB17" s="109" t="s">
        <v>11</v>
      </c>
      <c r="AC17" s="110" t="s">
        <v>12</v>
      </c>
      <c r="AD17" s="259"/>
      <c r="AE17" s="6" t="s">
        <v>13</v>
      </c>
      <c r="AG17" s="105" t="s">
        <v>80</v>
      </c>
    </row>
    <row r="18" spans="1:97" s="3" customFormat="1" ht="15.75" thickBot="1" x14ac:dyDescent="0.3">
      <c r="A18" s="240"/>
      <c r="B18" s="135">
        <v>95</v>
      </c>
      <c r="C18" s="293">
        <v>189991</v>
      </c>
      <c r="D18" s="136"/>
      <c r="E18" s="291">
        <v>999999</v>
      </c>
      <c r="F18" s="136" t="s">
        <v>16</v>
      </c>
      <c r="G18" s="309">
        <f>IF(B18=95,2000,1000)</f>
        <v>2000</v>
      </c>
      <c r="H18" s="138" t="s">
        <v>18</v>
      </c>
      <c r="I18" s="135">
        <v>10</v>
      </c>
      <c r="J18" s="293">
        <v>189991</v>
      </c>
      <c r="K18" s="262" t="str">
        <f>IF(D18="","",D18)</f>
        <v/>
      </c>
      <c r="L18" s="136" t="s">
        <v>15</v>
      </c>
      <c r="M18" s="136" t="s">
        <v>16</v>
      </c>
      <c r="N18" s="136" t="s">
        <v>107</v>
      </c>
      <c r="O18" s="138" t="s">
        <v>18</v>
      </c>
      <c r="P18" s="139">
        <f>+B18</f>
        <v>95</v>
      </c>
      <c r="Q18" s="119">
        <v>341099</v>
      </c>
      <c r="R18" s="162">
        <f>+D18</f>
        <v>0</v>
      </c>
      <c r="S18" s="137">
        <v>999999</v>
      </c>
      <c r="T18" s="127" t="str">
        <f>+F18</f>
        <v>00</v>
      </c>
      <c r="U18" s="137">
        <f>+G18</f>
        <v>2000</v>
      </c>
      <c r="V18" s="142" t="s">
        <v>18</v>
      </c>
      <c r="W18" s="139"/>
      <c r="X18" s="119"/>
      <c r="Y18" s="119"/>
      <c r="Z18" s="140"/>
      <c r="AA18" s="140"/>
      <c r="AB18" s="140"/>
      <c r="AC18" s="143"/>
      <c r="AD18" s="259" t="str">
        <f t="shared" ref="AD18:AD29" si="6">IF(A18="","",IF(D18="","HUSK AT UDFYLDE OMK.STED",""))</f>
        <v/>
      </c>
      <c r="AE18" s="163" t="s">
        <v>85</v>
      </c>
      <c r="AG18" s="164"/>
    </row>
    <row r="19" spans="1:97" ht="15.75" thickBot="1" x14ac:dyDescent="0.3">
      <c r="A19" s="246"/>
      <c r="B19" s="147">
        <v>95</v>
      </c>
      <c r="C19" s="294">
        <v>189991</v>
      </c>
      <c r="D19" s="149"/>
      <c r="E19" s="292">
        <v>999999</v>
      </c>
      <c r="F19" s="149" t="s">
        <v>16</v>
      </c>
      <c r="G19" s="309">
        <f>IF(B19=95,2000,1000)</f>
        <v>2000</v>
      </c>
      <c r="H19" s="151" t="s">
        <v>18</v>
      </c>
      <c r="I19" s="147">
        <v>10</v>
      </c>
      <c r="J19" s="294">
        <v>189991</v>
      </c>
      <c r="K19" s="262" t="str">
        <f t="shared" ref="K19:K34" si="7">IF(D19="","",D19)</f>
        <v/>
      </c>
      <c r="L19" s="149" t="s">
        <v>15</v>
      </c>
      <c r="M19" s="149" t="s">
        <v>16</v>
      </c>
      <c r="N19" s="149" t="s">
        <v>107</v>
      </c>
      <c r="O19" s="151" t="s">
        <v>18</v>
      </c>
      <c r="P19" s="129">
        <f t="shared" ref="P19:P34" si="8">+B19</f>
        <v>95</v>
      </c>
      <c r="Q19" s="148">
        <v>341099</v>
      </c>
      <c r="R19" s="165">
        <f t="shared" ref="R19:R34" si="9">+D19</f>
        <v>0</v>
      </c>
      <c r="S19" s="150">
        <v>999999</v>
      </c>
      <c r="T19" s="127" t="str">
        <f>+F19</f>
        <v>00</v>
      </c>
      <c r="U19" s="137">
        <f t="shared" ref="U19:U34" si="10">+G19</f>
        <v>2000</v>
      </c>
      <c r="V19" s="154" t="s">
        <v>18</v>
      </c>
      <c r="W19" s="152"/>
      <c r="X19" s="148"/>
      <c r="Y19" s="148"/>
      <c r="Z19" s="166"/>
      <c r="AA19" s="166"/>
      <c r="AB19" s="166"/>
      <c r="AC19" s="167"/>
      <c r="AD19" s="259" t="str">
        <f t="shared" si="6"/>
        <v/>
      </c>
      <c r="AE19" s="34"/>
      <c r="AG19" s="168"/>
    </row>
    <row r="20" spans="1:97" s="180" customFormat="1" ht="15.75" thickBot="1" x14ac:dyDescent="0.3">
      <c r="A20" s="247"/>
      <c r="B20" s="169">
        <v>95</v>
      </c>
      <c r="C20" s="294">
        <v>189991</v>
      </c>
      <c r="D20" s="171"/>
      <c r="E20" s="292">
        <v>999999</v>
      </c>
      <c r="F20" s="173" t="s">
        <v>16</v>
      </c>
      <c r="G20" s="310">
        <f t="shared" ref="G20:G34" si="11">IF(B20=95,2000,1000)</f>
        <v>2000</v>
      </c>
      <c r="H20" s="174" t="s">
        <v>18</v>
      </c>
      <c r="I20" s="169">
        <v>10</v>
      </c>
      <c r="J20" s="294">
        <v>189991</v>
      </c>
      <c r="K20" s="262" t="str">
        <f t="shared" si="7"/>
        <v/>
      </c>
      <c r="L20" s="171" t="s">
        <v>15</v>
      </c>
      <c r="M20" s="171" t="s">
        <v>16</v>
      </c>
      <c r="N20" s="171" t="s">
        <v>107</v>
      </c>
      <c r="O20" s="175" t="s">
        <v>18</v>
      </c>
      <c r="P20" s="129">
        <f t="shared" si="8"/>
        <v>95</v>
      </c>
      <c r="Q20" s="170">
        <v>341099</v>
      </c>
      <c r="R20" s="165">
        <f t="shared" si="9"/>
        <v>0</v>
      </c>
      <c r="S20" s="172">
        <v>999999</v>
      </c>
      <c r="T20" s="127" t="str">
        <f>+F20</f>
        <v>00</v>
      </c>
      <c r="U20" s="137">
        <f t="shared" si="10"/>
        <v>2000</v>
      </c>
      <c r="V20" s="176" t="s">
        <v>18</v>
      </c>
      <c r="W20" s="177"/>
      <c r="X20" s="170"/>
      <c r="Y20" s="170"/>
      <c r="Z20" s="178"/>
      <c r="AA20" s="178"/>
      <c r="AB20" s="178"/>
      <c r="AC20" s="179"/>
      <c r="AD20" s="259" t="str">
        <f t="shared" si="6"/>
        <v/>
      </c>
      <c r="AE20" s="35"/>
      <c r="AG20" s="156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</row>
    <row r="21" spans="1:97" s="3" customFormat="1" ht="15.75" thickBot="1" x14ac:dyDescent="0.3">
      <c r="A21" s="255"/>
      <c r="B21" s="181">
        <v>95</v>
      </c>
      <c r="C21" s="295">
        <v>189992</v>
      </c>
      <c r="D21" s="183"/>
      <c r="E21" s="291">
        <v>999999</v>
      </c>
      <c r="F21" s="185" t="s">
        <v>16</v>
      </c>
      <c r="G21" s="311">
        <f t="shared" si="11"/>
        <v>2000</v>
      </c>
      <c r="H21" s="186" t="s">
        <v>18</v>
      </c>
      <c r="I21" s="181">
        <v>10</v>
      </c>
      <c r="J21" s="295">
        <v>189992</v>
      </c>
      <c r="K21" s="262" t="str">
        <f t="shared" si="7"/>
        <v/>
      </c>
      <c r="L21" s="183" t="s">
        <v>15</v>
      </c>
      <c r="M21" s="183" t="s">
        <v>16</v>
      </c>
      <c r="N21" s="183" t="s">
        <v>107</v>
      </c>
      <c r="O21" s="187" t="s">
        <v>18</v>
      </c>
      <c r="P21" s="139">
        <f t="shared" si="8"/>
        <v>95</v>
      </c>
      <c r="Q21" s="182">
        <v>341099</v>
      </c>
      <c r="R21" s="162">
        <f t="shared" si="9"/>
        <v>0</v>
      </c>
      <c r="S21" s="184">
        <v>999999</v>
      </c>
      <c r="T21" s="137" t="str">
        <f t="shared" ref="T21:T34" si="12">+F21</f>
        <v>00</v>
      </c>
      <c r="U21" s="137">
        <f t="shared" si="10"/>
        <v>2000</v>
      </c>
      <c r="V21" s="142" t="s">
        <v>18</v>
      </c>
      <c r="W21" s="188"/>
      <c r="X21" s="182"/>
      <c r="Y21" s="182"/>
      <c r="Z21" s="189"/>
      <c r="AA21" s="189"/>
      <c r="AB21" s="189"/>
      <c r="AC21" s="190"/>
      <c r="AD21" s="259" t="str">
        <f t="shared" si="6"/>
        <v/>
      </c>
      <c r="AE21" s="31" t="s">
        <v>86</v>
      </c>
      <c r="AG21" s="191"/>
    </row>
    <row r="22" spans="1:97" ht="15.75" thickBot="1" x14ac:dyDescent="0.3">
      <c r="A22" s="254"/>
      <c r="B22" s="124">
        <v>95</v>
      </c>
      <c r="C22" s="296">
        <v>189992</v>
      </c>
      <c r="D22" s="126"/>
      <c r="E22" s="292">
        <v>999999</v>
      </c>
      <c r="F22" s="192" t="s">
        <v>16</v>
      </c>
      <c r="G22" s="309">
        <f t="shared" si="11"/>
        <v>2000</v>
      </c>
      <c r="H22" s="193" t="s">
        <v>18</v>
      </c>
      <c r="I22" s="124">
        <v>10</v>
      </c>
      <c r="J22" s="296">
        <v>189992</v>
      </c>
      <c r="K22" s="262" t="str">
        <f t="shared" si="7"/>
        <v/>
      </c>
      <c r="L22" s="126" t="s">
        <v>15</v>
      </c>
      <c r="M22" s="126" t="s">
        <v>16</v>
      </c>
      <c r="N22" s="126" t="s">
        <v>107</v>
      </c>
      <c r="O22" s="128" t="s">
        <v>18</v>
      </c>
      <c r="P22" s="129">
        <f t="shared" si="8"/>
        <v>95</v>
      </c>
      <c r="Q22" s="125">
        <v>341099</v>
      </c>
      <c r="R22" s="165">
        <f t="shared" si="9"/>
        <v>0</v>
      </c>
      <c r="S22" s="127">
        <v>999999</v>
      </c>
      <c r="T22" s="127" t="str">
        <f t="shared" si="12"/>
        <v>00</v>
      </c>
      <c r="U22" s="137">
        <f t="shared" si="10"/>
        <v>2000</v>
      </c>
      <c r="V22" s="132" t="s">
        <v>18</v>
      </c>
      <c r="W22" s="129"/>
      <c r="X22" s="125"/>
      <c r="Y22" s="125"/>
      <c r="Z22" s="130"/>
      <c r="AA22" s="130"/>
      <c r="AB22" s="130"/>
      <c r="AC22" s="131"/>
      <c r="AD22" s="259" t="str">
        <f t="shared" si="6"/>
        <v/>
      </c>
      <c r="AE22" s="25"/>
      <c r="AG22" s="134"/>
    </row>
    <row r="23" spans="1:97" s="194" customFormat="1" ht="15.75" thickBot="1" x14ac:dyDescent="0.3">
      <c r="A23" s="247"/>
      <c r="B23" s="169">
        <v>95</v>
      </c>
      <c r="C23" s="296">
        <v>189992</v>
      </c>
      <c r="D23" s="171"/>
      <c r="E23" s="292">
        <v>999999</v>
      </c>
      <c r="F23" s="173" t="s">
        <v>16</v>
      </c>
      <c r="G23" s="310">
        <f t="shared" si="11"/>
        <v>2000</v>
      </c>
      <c r="H23" s="174" t="s">
        <v>18</v>
      </c>
      <c r="I23" s="169">
        <v>10</v>
      </c>
      <c r="J23" s="296">
        <v>189992</v>
      </c>
      <c r="K23" s="262" t="str">
        <f t="shared" si="7"/>
        <v/>
      </c>
      <c r="L23" s="171" t="s">
        <v>15</v>
      </c>
      <c r="M23" s="171" t="s">
        <v>16</v>
      </c>
      <c r="N23" s="171" t="s">
        <v>107</v>
      </c>
      <c r="O23" s="175" t="s">
        <v>18</v>
      </c>
      <c r="P23" s="129">
        <f t="shared" si="8"/>
        <v>95</v>
      </c>
      <c r="Q23" s="170">
        <v>341099</v>
      </c>
      <c r="R23" s="165">
        <f t="shared" si="9"/>
        <v>0</v>
      </c>
      <c r="S23" s="172">
        <v>999999</v>
      </c>
      <c r="T23" s="127" t="str">
        <f t="shared" si="12"/>
        <v>00</v>
      </c>
      <c r="U23" s="137">
        <f t="shared" si="10"/>
        <v>2000</v>
      </c>
      <c r="V23" s="176" t="s">
        <v>18</v>
      </c>
      <c r="W23" s="177"/>
      <c r="X23" s="170"/>
      <c r="Y23" s="170"/>
      <c r="Z23" s="178"/>
      <c r="AA23" s="178"/>
      <c r="AB23" s="178"/>
      <c r="AC23" s="179"/>
      <c r="AD23" s="259" t="str">
        <f t="shared" si="6"/>
        <v/>
      </c>
      <c r="AE23" s="35"/>
      <c r="AG23" s="156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</row>
    <row r="24" spans="1:97" s="3" customFormat="1" ht="15.75" thickBot="1" x14ac:dyDescent="0.3">
      <c r="A24" s="255"/>
      <c r="B24" s="181">
        <v>95</v>
      </c>
      <c r="C24" s="295">
        <v>189993</v>
      </c>
      <c r="D24" s="183"/>
      <c r="E24" s="291">
        <v>999999</v>
      </c>
      <c r="F24" s="185" t="s">
        <v>16</v>
      </c>
      <c r="G24" s="311">
        <f t="shared" si="11"/>
        <v>2000</v>
      </c>
      <c r="H24" s="186" t="s">
        <v>18</v>
      </c>
      <c r="I24" s="181">
        <v>10</v>
      </c>
      <c r="J24" s="295">
        <v>189993</v>
      </c>
      <c r="K24" s="262" t="str">
        <f t="shared" si="7"/>
        <v/>
      </c>
      <c r="L24" s="183" t="s">
        <v>15</v>
      </c>
      <c r="M24" s="183" t="s">
        <v>16</v>
      </c>
      <c r="N24" s="183" t="s">
        <v>107</v>
      </c>
      <c r="O24" s="187" t="s">
        <v>18</v>
      </c>
      <c r="P24" s="139">
        <f t="shared" si="8"/>
        <v>95</v>
      </c>
      <c r="Q24" s="182">
        <v>341099</v>
      </c>
      <c r="R24" s="162">
        <f t="shared" si="9"/>
        <v>0</v>
      </c>
      <c r="S24" s="184">
        <v>999999</v>
      </c>
      <c r="T24" s="137" t="str">
        <f t="shared" si="12"/>
        <v>00</v>
      </c>
      <c r="U24" s="137">
        <f t="shared" si="10"/>
        <v>2000</v>
      </c>
      <c r="V24" s="195" t="s">
        <v>18</v>
      </c>
      <c r="W24" s="188"/>
      <c r="X24" s="182"/>
      <c r="Y24" s="182"/>
      <c r="Z24" s="189"/>
      <c r="AA24" s="189"/>
      <c r="AB24" s="189"/>
      <c r="AC24" s="196"/>
      <c r="AD24" s="259" t="str">
        <f t="shared" si="6"/>
        <v/>
      </c>
      <c r="AE24" s="77" t="s">
        <v>87</v>
      </c>
      <c r="AG24" s="191"/>
    </row>
    <row r="25" spans="1:97" s="197" customFormat="1" ht="15.75" thickBot="1" x14ac:dyDescent="0.3">
      <c r="A25" s="254"/>
      <c r="B25" s="124">
        <v>95</v>
      </c>
      <c r="C25" s="296">
        <v>189993</v>
      </c>
      <c r="D25" s="126"/>
      <c r="E25" s="292">
        <v>999999</v>
      </c>
      <c r="F25" s="192" t="s">
        <v>16</v>
      </c>
      <c r="G25" s="309">
        <f t="shared" si="11"/>
        <v>2000</v>
      </c>
      <c r="H25" s="193" t="s">
        <v>18</v>
      </c>
      <c r="I25" s="124">
        <v>10</v>
      </c>
      <c r="J25" s="296">
        <v>189993</v>
      </c>
      <c r="K25" s="262" t="str">
        <f t="shared" si="7"/>
        <v/>
      </c>
      <c r="L25" s="126" t="s">
        <v>15</v>
      </c>
      <c r="M25" s="126" t="s">
        <v>16</v>
      </c>
      <c r="N25" s="126" t="s">
        <v>107</v>
      </c>
      <c r="O25" s="128" t="s">
        <v>18</v>
      </c>
      <c r="P25" s="129">
        <f t="shared" si="8"/>
        <v>95</v>
      </c>
      <c r="Q25" s="125">
        <v>341099</v>
      </c>
      <c r="R25" s="165">
        <f t="shared" si="9"/>
        <v>0</v>
      </c>
      <c r="S25" s="127">
        <v>999999</v>
      </c>
      <c r="T25" s="150" t="str">
        <f t="shared" si="12"/>
        <v>00</v>
      </c>
      <c r="U25" s="137">
        <f t="shared" si="10"/>
        <v>2000</v>
      </c>
      <c r="V25" s="132" t="s">
        <v>18</v>
      </c>
      <c r="W25" s="129"/>
      <c r="X25" s="125"/>
      <c r="Y25" s="125"/>
      <c r="Z25" s="130"/>
      <c r="AA25" s="130"/>
      <c r="AB25" s="130"/>
      <c r="AC25" s="133"/>
      <c r="AD25" s="259" t="str">
        <f t="shared" si="6"/>
        <v/>
      </c>
      <c r="AE25" s="25"/>
      <c r="AG25" s="134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</row>
    <row r="26" spans="1:97" s="180" customFormat="1" ht="15.75" thickBot="1" x14ac:dyDescent="0.3">
      <c r="A26" s="247"/>
      <c r="B26" s="169">
        <v>95</v>
      </c>
      <c r="C26" s="296">
        <v>189993</v>
      </c>
      <c r="D26" s="171"/>
      <c r="E26" s="292">
        <v>999999</v>
      </c>
      <c r="F26" s="171" t="s">
        <v>16</v>
      </c>
      <c r="G26" s="310">
        <f t="shared" si="11"/>
        <v>2000</v>
      </c>
      <c r="H26" s="175" t="s">
        <v>18</v>
      </c>
      <c r="I26" s="169">
        <v>10</v>
      </c>
      <c r="J26" s="296">
        <v>189993</v>
      </c>
      <c r="K26" s="262" t="str">
        <f t="shared" si="7"/>
        <v/>
      </c>
      <c r="L26" s="171" t="s">
        <v>15</v>
      </c>
      <c r="M26" s="171" t="s">
        <v>16</v>
      </c>
      <c r="N26" s="171" t="s">
        <v>107</v>
      </c>
      <c r="O26" s="175" t="s">
        <v>18</v>
      </c>
      <c r="P26" s="129">
        <f t="shared" si="8"/>
        <v>95</v>
      </c>
      <c r="Q26" s="170">
        <v>341099</v>
      </c>
      <c r="R26" s="165">
        <f t="shared" si="9"/>
        <v>0</v>
      </c>
      <c r="S26" s="172">
        <v>999999</v>
      </c>
      <c r="T26" s="127" t="str">
        <f t="shared" si="12"/>
        <v>00</v>
      </c>
      <c r="U26" s="137">
        <f t="shared" si="10"/>
        <v>2000</v>
      </c>
      <c r="V26" s="176" t="s">
        <v>18</v>
      </c>
      <c r="W26" s="177"/>
      <c r="X26" s="170"/>
      <c r="Y26" s="170"/>
      <c r="Z26" s="178"/>
      <c r="AA26" s="178"/>
      <c r="AB26" s="178"/>
      <c r="AC26" s="179"/>
      <c r="AD26" s="259" t="str">
        <f t="shared" si="6"/>
        <v/>
      </c>
      <c r="AE26" s="35"/>
      <c r="AG26" s="198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</row>
    <row r="27" spans="1:97" s="3" customFormat="1" ht="15.75" thickBot="1" x14ac:dyDescent="0.3">
      <c r="A27" s="255"/>
      <c r="B27" s="181">
        <v>95</v>
      </c>
      <c r="C27" s="295">
        <v>189994</v>
      </c>
      <c r="D27" s="183"/>
      <c r="E27" s="291">
        <v>999999</v>
      </c>
      <c r="F27" s="183" t="s">
        <v>16</v>
      </c>
      <c r="G27" s="311">
        <f t="shared" si="11"/>
        <v>2000</v>
      </c>
      <c r="H27" s="187" t="s">
        <v>18</v>
      </c>
      <c r="I27" s="181">
        <v>10</v>
      </c>
      <c r="J27" s="295">
        <v>189994</v>
      </c>
      <c r="K27" s="262" t="str">
        <f t="shared" si="7"/>
        <v/>
      </c>
      <c r="L27" s="183" t="s">
        <v>15</v>
      </c>
      <c r="M27" s="183" t="s">
        <v>16</v>
      </c>
      <c r="N27" s="183" t="s">
        <v>107</v>
      </c>
      <c r="O27" s="187" t="s">
        <v>18</v>
      </c>
      <c r="P27" s="139">
        <f t="shared" si="8"/>
        <v>95</v>
      </c>
      <c r="Q27" s="182">
        <v>341099</v>
      </c>
      <c r="R27" s="162">
        <f t="shared" si="9"/>
        <v>0</v>
      </c>
      <c r="S27" s="184">
        <v>999999</v>
      </c>
      <c r="T27" s="137" t="str">
        <f t="shared" si="12"/>
        <v>00</v>
      </c>
      <c r="U27" s="137">
        <f t="shared" si="10"/>
        <v>2000</v>
      </c>
      <c r="V27" s="195" t="s">
        <v>18</v>
      </c>
      <c r="W27" s="188"/>
      <c r="X27" s="182"/>
      <c r="Y27" s="182"/>
      <c r="Z27" s="189"/>
      <c r="AA27" s="189"/>
      <c r="AB27" s="189"/>
      <c r="AC27" s="196"/>
      <c r="AD27" s="259" t="str">
        <f t="shared" si="6"/>
        <v/>
      </c>
      <c r="AE27" s="77" t="s">
        <v>88</v>
      </c>
      <c r="AG27" s="199"/>
    </row>
    <row r="28" spans="1:97" ht="15.75" thickBot="1" x14ac:dyDescent="0.3">
      <c r="A28" s="246"/>
      <c r="B28" s="147">
        <v>95</v>
      </c>
      <c r="C28" s="296">
        <v>189994</v>
      </c>
      <c r="D28" s="149"/>
      <c r="E28" s="292">
        <v>999999</v>
      </c>
      <c r="F28" s="149" t="s">
        <v>16</v>
      </c>
      <c r="G28" s="309">
        <f t="shared" si="11"/>
        <v>2000</v>
      </c>
      <c r="H28" s="151" t="s">
        <v>18</v>
      </c>
      <c r="I28" s="147">
        <v>10</v>
      </c>
      <c r="J28" s="296">
        <v>189994</v>
      </c>
      <c r="K28" s="262" t="str">
        <f t="shared" si="7"/>
        <v/>
      </c>
      <c r="L28" s="149" t="s">
        <v>15</v>
      </c>
      <c r="M28" s="149" t="s">
        <v>16</v>
      </c>
      <c r="N28" s="149" t="s">
        <v>107</v>
      </c>
      <c r="O28" s="151" t="s">
        <v>18</v>
      </c>
      <c r="P28" s="27">
        <f t="shared" si="8"/>
        <v>95</v>
      </c>
      <c r="Q28" s="148">
        <v>341099</v>
      </c>
      <c r="R28" s="165">
        <f t="shared" si="9"/>
        <v>0</v>
      </c>
      <c r="S28" s="150">
        <v>999999</v>
      </c>
      <c r="T28" s="127" t="str">
        <f t="shared" si="12"/>
        <v>00</v>
      </c>
      <c r="U28" s="137">
        <f t="shared" si="10"/>
        <v>2000</v>
      </c>
      <c r="V28" s="154" t="s">
        <v>18</v>
      </c>
      <c r="W28" s="152"/>
      <c r="X28" s="148"/>
      <c r="Y28" s="148"/>
      <c r="Z28" s="166"/>
      <c r="AA28" s="166"/>
      <c r="AB28" s="166"/>
      <c r="AC28" s="167"/>
      <c r="AD28" s="259" t="str">
        <f t="shared" si="6"/>
        <v/>
      </c>
      <c r="AE28" s="34"/>
      <c r="AG28" s="168"/>
    </row>
    <row r="29" spans="1:97" s="180" customFormat="1" ht="15.75" thickBot="1" x14ac:dyDescent="0.3">
      <c r="A29" s="247"/>
      <c r="B29" s="169">
        <v>95</v>
      </c>
      <c r="C29" s="296">
        <v>189994</v>
      </c>
      <c r="D29" s="171"/>
      <c r="E29" s="292">
        <v>999999</v>
      </c>
      <c r="F29" s="173" t="s">
        <v>16</v>
      </c>
      <c r="G29" s="310">
        <f t="shared" si="11"/>
        <v>2000</v>
      </c>
      <c r="H29" s="174" t="s">
        <v>18</v>
      </c>
      <c r="I29" s="169">
        <v>10</v>
      </c>
      <c r="J29" s="296">
        <v>189994</v>
      </c>
      <c r="K29" s="262" t="str">
        <f t="shared" si="7"/>
        <v/>
      </c>
      <c r="L29" s="171" t="s">
        <v>15</v>
      </c>
      <c r="M29" s="171" t="s">
        <v>16</v>
      </c>
      <c r="N29" s="171" t="s">
        <v>107</v>
      </c>
      <c r="O29" s="175" t="s">
        <v>18</v>
      </c>
      <c r="P29" s="27">
        <f t="shared" si="8"/>
        <v>95</v>
      </c>
      <c r="Q29" s="170">
        <v>341099</v>
      </c>
      <c r="R29" s="165">
        <f t="shared" si="9"/>
        <v>0</v>
      </c>
      <c r="S29" s="172">
        <v>999999</v>
      </c>
      <c r="T29" s="127" t="str">
        <f t="shared" si="12"/>
        <v>00</v>
      </c>
      <c r="U29" s="137">
        <f t="shared" si="10"/>
        <v>2000</v>
      </c>
      <c r="V29" s="176" t="s">
        <v>18</v>
      </c>
      <c r="W29" s="177"/>
      <c r="X29" s="170"/>
      <c r="Y29" s="170"/>
      <c r="Z29" s="178"/>
      <c r="AA29" s="178"/>
      <c r="AB29" s="178"/>
      <c r="AC29" s="179"/>
      <c r="AD29" s="259" t="str">
        <f t="shared" si="6"/>
        <v/>
      </c>
      <c r="AE29" s="35"/>
      <c r="AG29" s="156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</row>
    <row r="30" spans="1:97" s="3" customFormat="1" ht="15.75" thickBot="1" x14ac:dyDescent="0.3">
      <c r="A30" s="255"/>
      <c r="B30" s="181">
        <v>95</v>
      </c>
      <c r="C30" s="253"/>
      <c r="D30" s="183"/>
      <c r="E30" s="291">
        <v>999999</v>
      </c>
      <c r="F30" s="185" t="s">
        <v>16</v>
      </c>
      <c r="G30" s="311">
        <f t="shared" si="11"/>
        <v>2000</v>
      </c>
      <c r="H30" s="186" t="s">
        <v>18</v>
      </c>
      <c r="I30" s="181">
        <v>10</v>
      </c>
      <c r="J30" s="182" t="str">
        <f>IF(C30="","kommer automatisk",C30)</f>
        <v>kommer automatisk</v>
      </c>
      <c r="K30" s="262" t="str">
        <f t="shared" si="7"/>
        <v/>
      </c>
      <c r="L30" s="183" t="s">
        <v>15</v>
      </c>
      <c r="M30" s="183" t="s">
        <v>16</v>
      </c>
      <c r="N30" s="183" t="s">
        <v>107</v>
      </c>
      <c r="O30" s="187" t="s">
        <v>18</v>
      </c>
      <c r="P30" s="72">
        <f t="shared" si="8"/>
        <v>95</v>
      </c>
      <c r="Q30" s="182">
        <v>341099</v>
      </c>
      <c r="R30" s="162">
        <f t="shared" si="9"/>
        <v>0</v>
      </c>
      <c r="S30" s="184">
        <v>999999</v>
      </c>
      <c r="T30" s="137" t="str">
        <f t="shared" si="12"/>
        <v>00</v>
      </c>
      <c r="U30" s="137">
        <f t="shared" si="10"/>
        <v>2000</v>
      </c>
      <c r="V30" s="195" t="s">
        <v>18</v>
      </c>
      <c r="W30" s="188"/>
      <c r="X30" s="182"/>
      <c r="Y30" s="182"/>
      <c r="Z30" s="189"/>
      <c r="AA30" s="189"/>
      <c r="AB30" s="189"/>
      <c r="AC30" s="196"/>
      <c r="AD30" s="259" t="str">
        <f t="shared" ref="AD30:AD34" si="13">IF(C30="","",IF(D30="","HUSK AT UDFYLDE OMK.STED",""))</f>
        <v/>
      </c>
      <c r="AE30" s="24" t="s">
        <v>89</v>
      </c>
      <c r="AG30" s="191"/>
    </row>
    <row r="31" spans="1:97" ht="15.75" thickBot="1" x14ac:dyDescent="0.3">
      <c r="A31" s="254"/>
      <c r="B31" s="124">
        <v>95</v>
      </c>
      <c r="C31" s="265"/>
      <c r="D31" s="126"/>
      <c r="E31" s="292">
        <v>999999</v>
      </c>
      <c r="F31" s="192" t="s">
        <v>16</v>
      </c>
      <c r="G31" s="309">
        <f t="shared" si="11"/>
        <v>2000</v>
      </c>
      <c r="H31" s="193" t="s">
        <v>18</v>
      </c>
      <c r="I31" s="124">
        <v>10</v>
      </c>
      <c r="J31" s="252" t="str">
        <f t="shared" ref="J31:J34" si="14">IF(C31="","kommer automatisk",C31)</f>
        <v>kommer automatisk</v>
      </c>
      <c r="K31" s="263" t="str">
        <f t="shared" si="7"/>
        <v/>
      </c>
      <c r="L31" s="126" t="s">
        <v>15</v>
      </c>
      <c r="M31" s="126" t="s">
        <v>16</v>
      </c>
      <c r="N31" s="126" t="s">
        <v>107</v>
      </c>
      <c r="O31" s="128" t="s">
        <v>18</v>
      </c>
      <c r="P31" s="27">
        <f t="shared" si="8"/>
        <v>95</v>
      </c>
      <c r="Q31" s="125">
        <v>341099</v>
      </c>
      <c r="R31" s="165">
        <f t="shared" si="9"/>
        <v>0</v>
      </c>
      <c r="S31" s="127">
        <v>999999</v>
      </c>
      <c r="T31" s="127" t="str">
        <f t="shared" si="12"/>
        <v>00</v>
      </c>
      <c r="U31" s="137">
        <f t="shared" si="10"/>
        <v>2000</v>
      </c>
      <c r="V31" s="132" t="s">
        <v>18</v>
      </c>
      <c r="W31" s="129"/>
      <c r="X31" s="125"/>
      <c r="Y31" s="125"/>
      <c r="Z31" s="130"/>
      <c r="AA31" s="130"/>
      <c r="AB31" s="130"/>
      <c r="AC31" s="133"/>
      <c r="AD31" s="259" t="str">
        <f t="shared" si="13"/>
        <v/>
      </c>
      <c r="AE31" s="25"/>
      <c r="AG31" s="134"/>
    </row>
    <row r="32" spans="1:97" ht="15.75" thickBot="1" x14ac:dyDescent="0.3">
      <c r="A32" s="254"/>
      <c r="B32" s="124">
        <v>95</v>
      </c>
      <c r="C32" s="265"/>
      <c r="D32" s="126"/>
      <c r="E32" s="292">
        <v>999999</v>
      </c>
      <c r="F32" s="192" t="s">
        <v>16</v>
      </c>
      <c r="G32" s="309">
        <f t="shared" si="11"/>
        <v>2000</v>
      </c>
      <c r="H32" s="193" t="s">
        <v>18</v>
      </c>
      <c r="I32" s="124">
        <v>10</v>
      </c>
      <c r="J32" s="252" t="str">
        <f t="shared" si="14"/>
        <v>kommer automatisk</v>
      </c>
      <c r="K32" s="263" t="str">
        <f t="shared" si="7"/>
        <v/>
      </c>
      <c r="L32" s="126" t="s">
        <v>15</v>
      </c>
      <c r="M32" s="126" t="s">
        <v>16</v>
      </c>
      <c r="N32" s="126" t="s">
        <v>107</v>
      </c>
      <c r="O32" s="128" t="s">
        <v>18</v>
      </c>
      <c r="P32" s="27">
        <f t="shared" si="8"/>
        <v>95</v>
      </c>
      <c r="Q32" s="125">
        <v>341099</v>
      </c>
      <c r="R32" s="165">
        <f t="shared" si="9"/>
        <v>0</v>
      </c>
      <c r="S32" s="127">
        <v>999999</v>
      </c>
      <c r="T32" s="127" t="str">
        <f t="shared" si="12"/>
        <v>00</v>
      </c>
      <c r="U32" s="137">
        <f t="shared" si="10"/>
        <v>2000</v>
      </c>
      <c r="V32" s="132" t="s">
        <v>18</v>
      </c>
      <c r="W32" s="129"/>
      <c r="X32" s="125"/>
      <c r="Y32" s="125"/>
      <c r="Z32" s="130"/>
      <c r="AA32" s="130"/>
      <c r="AB32" s="130"/>
      <c r="AC32" s="133"/>
      <c r="AD32" s="259" t="str">
        <f t="shared" si="13"/>
        <v/>
      </c>
      <c r="AE32" s="25"/>
      <c r="AG32" s="134"/>
    </row>
    <row r="33" spans="1:97" ht="15.75" thickBot="1" x14ac:dyDescent="0.3">
      <c r="A33" s="254"/>
      <c r="B33" s="124">
        <v>95</v>
      </c>
      <c r="C33" s="265"/>
      <c r="D33" s="126"/>
      <c r="E33" s="292">
        <v>999999</v>
      </c>
      <c r="F33" s="192" t="s">
        <v>16</v>
      </c>
      <c r="G33" s="309">
        <f t="shared" si="11"/>
        <v>2000</v>
      </c>
      <c r="H33" s="193" t="s">
        <v>18</v>
      </c>
      <c r="I33" s="124">
        <v>10</v>
      </c>
      <c r="J33" s="252" t="str">
        <f t="shared" si="14"/>
        <v>kommer automatisk</v>
      </c>
      <c r="K33" s="263" t="str">
        <f t="shared" si="7"/>
        <v/>
      </c>
      <c r="L33" s="126" t="s">
        <v>15</v>
      </c>
      <c r="M33" s="126" t="s">
        <v>16</v>
      </c>
      <c r="N33" s="126" t="s">
        <v>107</v>
      </c>
      <c r="O33" s="128" t="s">
        <v>18</v>
      </c>
      <c r="P33" s="27">
        <f t="shared" si="8"/>
        <v>95</v>
      </c>
      <c r="Q33" s="125">
        <v>341099</v>
      </c>
      <c r="R33" s="165">
        <f t="shared" si="9"/>
        <v>0</v>
      </c>
      <c r="S33" s="127">
        <v>999999</v>
      </c>
      <c r="T33" s="127" t="str">
        <f t="shared" si="12"/>
        <v>00</v>
      </c>
      <c r="U33" s="137">
        <f t="shared" si="10"/>
        <v>2000</v>
      </c>
      <c r="V33" s="132" t="s">
        <v>18</v>
      </c>
      <c r="W33" s="129"/>
      <c r="X33" s="125"/>
      <c r="Y33" s="125"/>
      <c r="Z33" s="130"/>
      <c r="AA33" s="130"/>
      <c r="AB33" s="130"/>
      <c r="AC33" s="133"/>
      <c r="AD33" s="259" t="str">
        <f t="shared" si="13"/>
        <v/>
      </c>
      <c r="AE33" s="25"/>
      <c r="AG33" s="134"/>
    </row>
    <row r="34" spans="1:97" ht="15.75" thickBot="1" x14ac:dyDescent="0.3">
      <c r="A34" s="247"/>
      <c r="B34" s="147">
        <v>95</v>
      </c>
      <c r="C34" s="265"/>
      <c r="D34" s="149"/>
      <c r="E34" s="292">
        <v>999999</v>
      </c>
      <c r="F34" s="200" t="s">
        <v>16</v>
      </c>
      <c r="G34" s="310">
        <f t="shared" si="11"/>
        <v>2000</v>
      </c>
      <c r="H34" s="201" t="s">
        <v>18</v>
      </c>
      <c r="I34" s="147">
        <v>10</v>
      </c>
      <c r="J34" s="252" t="str">
        <f t="shared" si="14"/>
        <v>kommer automatisk</v>
      </c>
      <c r="K34" s="263" t="str">
        <f t="shared" si="7"/>
        <v/>
      </c>
      <c r="L34" s="149" t="s">
        <v>15</v>
      </c>
      <c r="M34" s="149" t="s">
        <v>16</v>
      </c>
      <c r="N34" s="126" t="s">
        <v>107</v>
      </c>
      <c r="O34" s="151" t="s">
        <v>18</v>
      </c>
      <c r="P34" s="27">
        <f t="shared" si="8"/>
        <v>95</v>
      </c>
      <c r="Q34" s="148">
        <v>341099</v>
      </c>
      <c r="R34" s="165">
        <f t="shared" si="9"/>
        <v>0</v>
      </c>
      <c r="S34" s="150">
        <v>999999</v>
      </c>
      <c r="T34" s="150" t="str">
        <f t="shared" si="12"/>
        <v>00</v>
      </c>
      <c r="U34" s="137">
        <f t="shared" si="10"/>
        <v>2000</v>
      </c>
      <c r="V34" s="132" t="s">
        <v>18</v>
      </c>
      <c r="W34" s="152"/>
      <c r="X34" s="148"/>
      <c r="Y34" s="148"/>
      <c r="Z34" s="166"/>
      <c r="AA34" s="166"/>
      <c r="AB34" s="166"/>
      <c r="AC34" s="167"/>
      <c r="AD34" s="259" t="str">
        <f t="shared" si="13"/>
        <v/>
      </c>
      <c r="AE34" s="35"/>
      <c r="AG34" s="156"/>
    </row>
    <row r="35" spans="1:97" s="210" customFormat="1" ht="15.75" thickBot="1" x14ac:dyDescent="0.3">
      <c r="A35" s="97">
        <f>SUM(A18:A34)</f>
        <v>0</v>
      </c>
      <c r="B35" s="202"/>
      <c r="C35" s="203"/>
      <c r="D35" s="203"/>
      <c r="E35" s="203"/>
      <c r="F35" s="203"/>
      <c r="G35" s="312"/>
      <c r="H35" s="203"/>
      <c r="I35" s="202"/>
      <c r="J35" s="203"/>
      <c r="K35" s="203"/>
      <c r="L35" s="203"/>
      <c r="M35" s="203"/>
      <c r="N35" s="203"/>
      <c r="O35" s="203"/>
      <c r="P35" s="204"/>
      <c r="Q35" s="205"/>
      <c r="R35" s="205"/>
      <c r="S35" s="205"/>
      <c r="T35" s="205"/>
      <c r="U35" s="205"/>
      <c r="V35" s="205"/>
      <c r="W35" s="206">
        <v>10</v>
      </c>
      <c r="X35" s="207">
        <v>614098</v>
      </c>
      <c r="Y35" s="208" t="s">
        <v>18</v>
      </c>
      <c r="Z35" s="208" t="s">
        <v>15</v>
      </c>
      <c r="AA35" s="208" t="s">
        <v>16</v>
      </c>
      <c r="AB35" s="208" t="s">
        <v>17</v>
      </c>
      <c r="AC35" s="209" t="s">
        <v>18</v>
      </c>
      <c r="AD35" s="260"/>
      <c r="AE35" s="4" t="s">
        <v>90</v>
      </c>
    </row>
    <row r="38" spans="1:97" s="3" customFormat="1" ht="15.75" thickBot="1" x14ac:dyDescent="0.3">
      <c r="A38" s="2" t="s">
        <v>105</v>
      </c>
      <c r="B38" s="328" t="s">
        <v>102</v>
      </c>
      <c r="C38" s="328"/>
      <c r="D38" s="328"/>
      <c r="E38" s="328"/>
      <c r="F38" s="328"/>
      <c r="G38" s="328"/>
      <c r="H38" s="328"/>
      <c r="I38" s="328"/>
      <c r="J38" s="328"/>
      <c r="K38" s="328"/>
      <c r="L38" s="328"/>
      <c r="M38" s="328"/>
      <c r="N38" s="328"/>
      <c r="O38" s="328"/>
      <c r="P38" s="328"/>
      <c r="Q38" s="328"/>
      <c r="R38" s="328"/>
      <c r="S38" s="328"/>
      <c r="T38" s="328"/>
      <c r="U38" s="328"/>
      <c r="V38" s="328"/>
      <c r="W38" s="328"/>
      <c r="X38" s="328"/>
      <c r="Y38" s="328"/>
      <c r="Z38" s="328"/>
      <c r="AA38" s="328"/>
      <c r="AB38" s="328"/>
      <c r="AC38" s="328"/>
    </row>
    <row r="39" spans="1:97" ht="15.75" thickBot="1" x14ac:dyDescent="0.3">
      <c r="A39" s="64"/>
      <c r="B39" s="325" t="s">
        <v>91</v>
      </c>
      <c r="C39" s="326"/>
      <c r="D39" s="326"/>
      <c r="E39" s="326"/>
      <c r="F39" s="326"/>
      <c r="G39" s="326"/>
      <c r="H39" s="327"/>
      <c r="I39" s="325" t="s">
        <v>92</v>
      </c>
      <c r="J39" s="326"/>
      <c r="K39" s="326"/>
      <c r="L39" s="326"/>
      <c r="M39" s="326"/>
      <c r="N39" s="326"/>
      <c r="O39" s="327"/>
      <c r="P39" s="325" t="s">
        <v>93</v>
      </c>
      <c r="Q39" s="326"/>
      <c r="R39" s="326"/>
      <c r="S39" s="326"/>
      <c r="T39" s="326"/>
      <c r="U39" s="326"/>
      <c r="V39" s="327"/>
      <c r="W39" s="325" t="s">
        <v>1</v>
      </c>
      <c r="X39" s="326"/>
      <c r="Y39" s="326"/>
      <c r="Z39" s="326"/>
      <c r="AA39" s="326"/>
      <c r="AB39" s="326"/>
      <c r="AC39" s="327"/>
      <c r="AE39" s="4"/>
      <c r="AG39" s="105"/>
    </row>
    <row r="40" spans="1:97" ht="15.75" thickBot="1" x14ac:dyDescent="0.3">
      <c r="A40" s="85" t="s">
        <v>5</v>
      </c>
      <c r="B40" s="106" t="s">
        <v>6</v>
      </c>
      <c r="C40" s="107" t="s">
        <v>7</v>
      </c>
      <c r="D40" s="108" t="s">
        <v>8</v>
      </c>
      <c r="E40" s="109" t="s">
        <v>9</v>
      </c>
      <c r="F40" s="109" t="s">
        <v>10</v>
      </c>
      <c r="G40" s="109" t="s">
        <v>11</v>
      </c>
      <c r="H40" s="110" t="s">
        <v>12</v>
      </c>
      <c r="I40" s="106" t="s">
        <v>6</v>
      </c>
      <c r="J40" s="107" t="s">
        <v>7</v>
      </c>
      <c r="K40" s="108" t="s">
        <v>8</v>
      </c>
      <c r="L40" s="109" t="s">
        <v>9</v>
      </c>
      <c r="M40" s="109" t="s">
        <v>10</v>
      </c>
      <c r="N40" s="109" t="s">
        <v>11</v>
      </c>
      <c r="O40" s="110" t="s">
        <v>12</v>
      </c>
      <c r="P40" s="106" t="s">
        <v>6</v>
      </c>
      <c r="Q40" s="107" t="s">
        <v>7</v>
      </c>
      <c r="R40" s="108" t="s">
        <v>8</v>
      </c>
      <c r="S40" s="109" t="s">
        <v>9</v>
      </c>
      <c r="T40" s="109" t="s">
        <v>10</v>
      </c>
      <c r="U40" s="109" t="s">
        <v>11</v>
      </c>
      <c r="V40" s="110" t="s">
        <v>12</v>
      </c>
      <c r="W40" s="106" t="s">
        <v>6</v>
      </c>
      <c r="X40" s="107" t="s">
        <v>7</v>
      </c>
      <c r="Y40" s="108" t="s">
        <v>8</v>
      </c>
      <c r="Z40" s="109" t="s">
        <v>9</v>
      </c>
      <c r="AA40" s="109" t="s">
        <v>10</v>
      </c>
      <c r="AB40" s="109" t="s">
        <v>11</v>
      </c>
      <c r="AC40" s="110" t="s">
        <v>12</v>
      </c>
      <c r="AE40" s="4" t="s">
        <v>13</v>
      </c>
      <c r="AG40" s="105" t="s">
        <v>80</v>
      </c>
    </row>
    <row r="41" spans="1:97" s="3" customFormat="1" ht="15.75" thickBot="1" x14ac:dyDescent="0.3">
      <c r="A41" s="240"/>
      <c r="B41" s="135">
        <v>10</v>
      </c>
      <c r="C41" s="293">
        <v>189991</v>
      </c>
      <c r="D41" s="136"/>
      <c r="E41" s="136" t="s">
        <v>15</v>
      </c>
      <c r="F41" s="136" t="s">
        <v>16</v>
      </c>
      <c r="G41" s="136" t="s">
        <v>107</v>
      </c>
      <c r="H41" s="138" t="s">
        <v>18</v>
      </c>
      <c r="I41" s="135">
        <v>95</v>
      </c>
      <c r="J41" s="293">
        <v>189991</v>
      </c>
      <c r="K41" s="262" t="str">
        <f>IF(D41="","",D41)</f>
        <v/>
      </c>
      <c r="L41" s="291">
        <v>999999</v>
      </c>
      <c r="M41" s="211" t="s">
        <v>16</v>
      </c>
      <c r="N41" s="313">
        <f>IF(I41=95,2000,1000)</f>
        <v>2000</v>
      </c>
      <c r="O41" s="212" t="s">
        <v>18</v>
      </c>
      <c r="P41" s="139"/>
      <c r="Q41" s="119"/>
      <c r="R41" s="119"/>
      <c r="S41" s="140"/>
      <c r="T41" s="140"/>
      <c r="U41" s="140"/>
      <c r="V41" s="143"/>
      <c r="W41" s="139">
        <f t="shared" ref="W41:W55" si="15">+I41</f>
        <v>95</v>
      </c>
      <c r="X41" s="119">
        <v>341099</v>
      </c>
      <c r="Y41" s="213" t="str">
        <f>+K41</f>
        <v/>
      </c>
      <c r="Z41" s="137">
        <f t="shared" ref="Z41:AC55" si="16">+L41</f>
        <v>999999</v>
      </c>
      <c r="AA41" s="137" t="str">
        <f t="shared" si="16"/>
        <v>00</v>
      </c>
      <c r="AB41" s="137">
        <f t="shared" si="16"/>
        <v>2000</v>
      </c>
      <c r="AC41" s="142" t="str">
        <f t="shared" si="16"/>
        <v>00000</v>
      </c>
      <c r="AD41" s="259" t="str">
        <f t="shared" ref="AD41:AD52" si="17">IF(A41="","",IF(D41="","HUSK AT UDFYLDE OMK.STED",""))</f>
        <v/>
      </c>
      <c r="AE41" s="20" t="s">
        <v>85</v>
      </c>
      <c r="AG41" s="144"/>
    </row>
    <row r="42" spans="1:97" ht="15.75" thickBot="1" x14ac:dyDescent="0.3">
      <c r="A42" s="254"/>
      <c r="B42" s="124">
        <v>10</v>
      </c>
      <c r="C42" s="294">
        <v>189991</v>
      </c>
      <c r="D42" s="126"/>
      <c r="E42" s="126" t="s">
        <v>15</v>
      </c>
      <c r="F42" s="126" t="s">
        <v>16</v>
      </c>
      <c r="G42" s="126" t="s">
        <v>107</v>
      </c>
      <c r="H42" s="128" t="s">
        <v>18</v>
      </c>
      <c r="I42" s="124">
        <v>95</v>
      </c>
      <c r="J42" s="294">
        <v>189991</v>
      </c>
      <c r="K42" s="262" t="str">
        <f t="shared" ref="K42:K55" si="18">IF(D42="","",D42)</f>
        <v/>
      </c>
      <c r="L42" s="292">
        <v>999999</v>
      </c>
      <c r="M42" s="192" t="s">
        <v>16</v>
      </c>
      <c r="N42" s="309">
        <f t="shared" ref="N42:N55" si="19">IF(I42=95,2000,1000)</f>
        <v>2000</v>
      </c>
      <c r="O42" s="193" t="s">
        <v>18</v>
      </c>
      <c r="P42" s="129"/>
      <c r="Q42" s="125"/>
      <c r="R42" s="125"/>
      <c r="S42" s="130"/>
      <c r="T42" s="130"/>
      <c r="U42" s="130"/>
      <c r="V42" s="133"/>
      <c r="W42" s="129">
        <f t="shared" si="15"/>
        <v>95</v>
      </c>
      <c r="X42" s="125">
        <v>341099</v>
      </c>
      <c r="Y42" s="214" t="str">
        <f t="shared" ref="Y42:Y55" si="20">+K42</f>
        <v/>
      </c>
      <c r="Z42" s="127">
        <f t="shared" si="16"/>
        <v>999999</v>
      </c>
      <c r="AA42" s="127" t="str">
        <f t="shared" si="16"/>
        <v>00</v>
      </c>
      <c r="AB42" s="127">
        <f t="shared" si="16"/>
        <v>2000</v>
      </c>
      <c r="AC42" s="132" t="str">
        <f t="shared" si="16"/>
        <v>00000</v>
      </c>
      <c r="AD42" s="259" t="str">
        <f t="shared" si="17"/>
        <v/>
      </c>
      <c r="AE42" s="25"/>
      <c r="AG42" s="134"/>
    </row>
    <row r="43" spans="1:97" s="194" customFormat="1" ht="15.75" thickBot="1" x14ac:dyDescent="0.3">
      <c r="A43" s="247"/>
      <c r="B43" s="169">
        <v>10</v>
      </c>
      <c r="C43" s="294">
        <v>189991</v>
      </c>
      <c r="D43" s="171"/>
      <c r="E43" s="171" t="s">
        <v>15</v>
      </c>
      <c r="F43" s="171" t="s">
        <v>16</v>
      </c>
      <c r="G43" s="171" t="s">
        <v>107</v>
      </c>
      <c r="H43" s="175" t="s">
        <v>18</v>
      </c>
      <c r="I43" s="169">
        <v>95</v>
      </c>
      <c r="J43" s="294">
        <v>189991</v>
      </c>
      <c r="K43" s="262" t="str">
        <f t="shared" si="18"/>
        <v/>
      </c>
      <c r="L43" s="292">
        <v>999999</v>
      </c>
      <c r="M43" s="173" t="s">
        <v>16</v>
      </c>
      <c r="N43" s="310">
        <f t="shared" si="19"/>
        <v>2000</v>
      </c>
      <c r="O43" s="174" t="s">
        <v>18</v>
      </c>
      <c r="P43" s="177"/>
      <c r="Q43" s="170"/>
      <c r="R43" s="170"/>
      <c r="S43" s="178"/>
      <c r="T43" s="178"/>
      <c r="U43" s="178"/>
      <c r="V43" s="179"/>
      <c r="W43" s="177">
        <f t="shared" si="15"/>
        <v>95</v>
      </c>
      <c r="X43" s="170">
        <v>341099</v>
      </c>
      <c r="Y43" s="214" t="str">
        <f t="shared" si="20"/>
        <v/>
      </c>
      <c r="Z43" s="172">
        <f t="shared" si="16"/>
        <v>999999</v>
      </c>
      <c r="AA43" s="172" t="str">
        <f t="shared" si="16"/>
        <v>00</v>
      </c>
      <c r="AB43" s="172">
        <f t="shared" si="16"/>
        <v>2000</v>
      </c>
      <c r="AC43" s="176" t="str">
        <f t="shared" si="16"/>
        <v>00000</v>
      </c>
      <c r="AD43" s="259" t="str">
        <f t="shared" si="17"/>
        <v/>
      </c>
      <c r="AE43" s="35"/>
      <c r="AG43" s="156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</row>
    <row r="44" spans="1:97" s="3" customFormat="1" ht="15.75" thickBot="1" x14ac:dyDescent="0.3">
      <c r="A44" s="255"/>
      <c r="B44" s="181">
        <v>10</v>
      </c>
      <c r="C44" s="295">
        <v>189992</v>
      </c>
      <c r="D44" s="183"/>
      <c r="E44" s="183" t="s">
        <v>15</v>
      </c>
      <c r="F44" s="183" t="s">
        <v>16</v>
      </c>
      <c r="G44" s="183" t="s">
        <v>107</v>
      </c>
      <c r="H44" s="187" t="s">
        <v>18</v>
      </c>
      <c r="I44" s="181">
        <v>95</v>
      </c>
      <c r="J44" s="295">
        <v>189992</v>
      </c>
      <c r="K44" s="262" t="str">
        <f t="shared" si="18"/>
        <v/>
      </c>
      <c r="L44" s="291">
        <v>999999</v>
      </c>
      <c r="M44" s="185" t="s">
        <v>16</v>
      </c>
      <c r="N44" s="314">
        <f t="shared" si="19"/>
        <v>2000</v>
      </c>
      <c r="O44" s="186" t="s">
        <v>18</v>
      </c>
      <c r="P44" s="188"/>
      <c r="Q44" s="182"/>
      <c r="R44" s="182"/>
      <c r="S44" s="189"/>
      <c r="T44" s="189"/>
      <c r="U44" s="189"/>
      <c r="V44" s="196"/>
      <c r="W44" s="188">
        <f t="shared" si="15"/>
        <v>95</v>
      </c>
      <c r="X44" s="182">
        <v>341099</v>
      </c>
      <c r="Y44" s="213" t="str">
        <f t="shared" si="20"/>
        <v/>
      </c>
      <c r="Z44" s="184">
        <f t="shared" si="16"/>
        <v>999999</v>
      </c>
      <c r="AA44" s="184" t="str">
        <f t="shared" si="16"/>
        <v>00</v>
      </c>
      <c r="AB44" s="184">
        <f t="shared" si="16"/>
        <v>2000</v>
      </c>
      <c r="AC44" s="195" t="str">
        <f t="shared" si="16"/>
        <v>00000</v>
      </c>
      <c r="AD44" s="259" t="str">
        <f t="shared" si="17"/>
        <v/>
      </c>
      <c r="AE44" s="24" t="s">
        <v>86</v>
      </c>
      <c r="AG44" s="191"/>
    </row>
    <row r="45" spans="1:97" ht="15.75" thickBot="1" x14ac:dyDescent="0.3">
      <c r="A45" s="254"/>
      <c r="B45" s="124">
        <v>10</v>
      </c>
      <c r="C45" s="296">
        <v>189992</v>
      </c>
      <c r="D45" s="126"/>
      <c r="E45" s="126" t="s">
        <v>15</v>
      </c>
      <c r="F45" s="126" t="s">
        <v>16</v>
      </c>
      <c r="G45" s="126" t="s">
        <v>107</v>
      </c>
      <c r="H45" s="128" t="s">
        <v>18</v>
      </c>
      <c r="I45" s="124">
        <v>95</v>
      </c>
      <c r="J45" s="296">
        <v>189992</v>
      </c>
      <c r="K45" s="262" t="str">
        <f t="shared" si="18"/>
        <v/>
      </c>
      <c r="L45" s="292">
        <v>999999</v>
      </c>
      <c r="M45" s="192" t="s">
        <v>16</v>
      </c>
      <c r="N45" s="309">
        <f t="shared" si="19"/>
        <v>2000</v>
      </c>
      <c r="O45" s="193" t="s">
        <v>18</v>
      </c>
      <c r="P45" s="129"/>
      <c r="Q45" s="125"/>
      <c r="R45" s="125"/>
      <c r="S45" s="130"/>
      <c r="T45" s="130"/>
      <c r="U45" s="130"/>
      <c r="V45" s="133"/>
      <c r="W45" s="129">
        <f t="shared" si="15"/>
        <v>95</v>
      </c>
      <c r="X45" s="125">
        <v>341099</v>
      </c>
      <c r="Y45" s="214" t="str">
        <f t="shared" si="20"/>
        <v/>
      </c>
      <c r="Z45" s="127">
        <f t="shared" si="16"/>
        <v>999999</v>
      </c>
      <c r="AA45" s="127" t="str">
        <f t="shared" si="16"/>
        <v>00</v>
      </c>
      <c r="AB45" s="127">
        <f t="shared" si="16"/>
        <v>2000</v>
      </c>
      <c r="AC45" s="132" t="str">
        <f t="shared" si="16"/>
        <v>00000</v>
      </c>
      <c r="AD45" s="259" t="str">
        <f t="shared" si="17"/>
        <v/>
      </c>
      <c r="AE45" s="25"/>
      <c r="AG45" s="134"/>
    </row>
    <row r="46" spans="1:97" s="194" customFormat="1" ht="15.75" thickBot="1" x14ac:dyDescent="0.3">
      <c r="A46" s="247"/>
      <c r="B46" s="169">
        <v>10</v>
      </c>
      <c r="C46" s="296">
        <v>189992</v>
      </c>
      <c r="D46" s="171"/>
      <c r="E46" s="171" t="s">
        <v>15</v>
      </c>
      <c r="F46" s="171" t="s">
        <v>16</v>
      </c>
      <c r="G46" s="171" t="s">
        <v>107</v>
      </c>
      <c r="H46" s="175" t="s">
        <v>18</v>
      </c>
      <c r="I46" s="169">
        <v>95</v>
      </c>
      <c r="J46" s="296">
        <v>189992</v>
      </c>
      <c r="K46" s="262" t="str">
        <f t="shared" si="18"/>
        <v/>
      </c>
      <c r="L46" s="292">
        <v>999999</v>
      </c>
      <c r="M46" s="173" t="s">
        <v>16</v>
      </c>
      <c r="N46" s="310">
        <f t="shared" si="19"/>
        <v>2000</v>
      </c>
      <c r="O46" s="174" t="s">
        <v>18</v>
      </c>
      <c r="P46" s="177"/>
      <c r="Q46" s="170"/>
      <c r="R46" s="170"/>
      <c r="S46" s="178"/>
      <c r="T46" s="178"/>
      <c r="U46" s="178"/>
      <c r="V46" s="179"/>
      <c r="W46" s="177">
        <f t="shared" si="15"/>
        <v>95</v>
      </c>
      <c r="X46" s="170">
        <v>341099</v>
      </c>
      <c r="Y46" s="214" t="str">
        <f t="shared" si="20"/>
        <v/>
      </c>
      <c r="Z46" s="172">
        <f t="shared" si="16"/>
        <v>999999</v>
      </c>
      <c r="AA46" s="172" t="str">
        <f t="shared" si="16"/>
        <v>00</v>
      </c>
      <c r="AB46" s="172">
        <f t="shared" si="16"/>
        <v>2000</v>
      </c>
      <c r="AC46" s="176" t="str">
        <f t="shared" si="16"/>
        <v>00000</v>
      </c>
      <c r="AD46" s="259" t="str">
        <f t="shared" si="17"/>
        <v/>
      </c>
      <c r="AE46" s="35"/>
      <c r="AG46" s="156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</row>
    <row r="47" spans="1:97" s="3" customFormat="1" ht="15.75" thickBot="1" x14ac:dyDescent="0.3">
      <c r="A47" s="255"/>
      <c r="B47" s="181">
        <v>10</v>
      </c>
      <c r="C47" s="295">
        <v>189993</v>
      </c>
      <c r="D47" s="183"/>
      <c r="E47" s="183" t="s">
        <v>15</v>
      </c>
      <c r="F47" s="183" t="s">
        <v>16</v>
      </c>
      <c r="G47" s="183" t="s">
        <v>107</v>
      </c>
      <c r="H47" s="187" t="s">
        <v>18</v>
      </c>
      <c r="I47" s="181">
        <v>95</v>
      </c>
      <c r="J47" s="295">
        <v>189993</v>
      </c>
      <c r="K47" s="262" t="str">
        <f t="shared" si="18"/>
        <v/>
      </c>
      <c r="L47" s="291">
        <v>999999</v>
      </c>
      <c r="M47" s="185" t="s">
        <v>16</v>
      </c>
      <c r="N47" s="314">
        <f t="shared" si="19"/>
        <v>2000</v>
      </c>
      <c r="O47" s="186" t="s">
        <v>18</v>
      </c>
      <c r="P47" s="188"/>
      <c r="Q47" s="182"/>
      <c r="R47" s="182"/>
      <c r="S47" s="189"/>
      <c r="T47" s="189"/>
      <c r="U47" s="189"/>
      <c r="V47" s="196"/>
      <c r="W47" s="188">
        <f t="shared" si="15"/>
        <v>95</v>
      </c>
      <c r="X47" s="182">
        <v>341099</v>
      </c>
      <c r="Y47" s="213" t="str">
        <f t="shared" si="20"/>
        <v/>
      </c>
      <c r="Z47" s="184">
        <f t="shared" si="16"/>
        <v>999999</v>
      </c>
      <c r="AA47" s="184" t="str">
        <f t="shared" si="16"/>
        <v>00</v>
      </c>
      <c r="AB47" s="184">
        <f t="shared" si="16"/>
        <v>2000</v>
      </c>
      <c r="AC47" s="195" t="str">
        <f t="shared" si="16"/>
        <v>00000</v>
      </c>
      <c r="AD47" s="259" t="str">
        <f t="shared" si="17"/>
        <v/>
      </c>
      <c r="AE47" s="24" t="s">
        <v>87</v>
      </c>
      <c r="AG47" s="191"/>
    </row>
    <row r="48" spans="1:97" ht="15.75" thickBot="1" x14ac:dyDescent="0.3">
      <c r="A48" s="254"/>
      <c r="B48" s="124">
        <v>10</v>
      </c>
      <c r="C48" s="296">
        <v>189993</v>
      </c>
      <c r="D48" s="126"/>
      <c r="E48" s="126" t="s">
        <v>15</v>
      </c>
      <c r="F48" s="126" t="s">
        <v>16</v>
      </c>
      <c r="G48" s="126" t="s">
        <v>107</v>
      </c>
      <c r="H48" s="128" t="s">
        <v>18</v>
      </c>
      <c r="I48" s="124">
        <v>95</v>
      </c>
      <c r="J48" s="296">
        <v>189993</v>
      </c>
      <c r="K48" s="262" t="str">
        <f t="shared" si="18"/>
        <v/>
      </c>
      <c r="L48" s="292">
        <v>999999</v>
      </c>
      <c r="M48" s="192" t="s">
        <v>16</v>
      </c>
      <c r="N48" s="309">
        <f t="shared" si="19"/>
        <v>2000</v>
      </c>
      <c r="O48" s="193" t="s">
        <v>18</v>
      </c>
      <c r="P48" s="129"/>
      <c r="Q48" s="125"/>
      <c r="R48" s="125"/>
      <c r="S48" s="130"/>
      <c r="T48" s="130"/>
      <c r="U48" s="130"/>
      <c r="V48" s="133"/>
      <c r="W48" s="129">
        <f t="shared" si="15"/>
        <v>95</v>
      </c>
      <c r="X48" s="125">
        <v>341099</v>
      </c>
      <c r="Y48" s="214" t="str">
        <f t="shared" si="20"/>
        <v/>
      </c>
      <c r="Z48" s="127">
        <f t="shared" si="16"/>
        <v>999999</v>
      </c>
      <c r="AA48" s="127" t="str">
        <f t="shared" si="16"/>
        <v>00</v>
      </c>
      <c r="AB48" s="127">
        <f t="shared" si="16"/>
        <v>2000</v>
      </c>
      <c r="AC48" s="132" t="str">
        <f t="shared" si="16"/>
        <v>00000</v>
      </c>
      <c r="AD48" s="259" t="str">
        <f t="shared" si="17"/>
        <v/>
      </c>
      <c r="AE48" s="25"/>
      <c r="AG48" s="134"/>
    </row>
    <row r="49" spans="1:97" ht="15.75" thickBot="1" x14ac:dyDescent="0.3">
      <c r="A49" s="247"/>
      <c r="B49" s="169">
        <v>10</v>
      </c>
      <c r="C49" s="296">
        <v>189993</v>
      </c>
      <c r="D49" s="171"/>
      <c r="E49" s="171" t="s">
        <v>15</v>
      </c>
      <c r="F49" s="171" t="s">
        <v>16</v>
      </c>
      <c r="G49" s="171" t="s">
        <v>107</v>
      </c>
      <c r="H49" s="175" t="s">
        <v>18</v>
      </c>
      <c r="I49" s="169">
        <v>95</v>
      </c>
      <c r="J49" s="296">
        <v>189993</v>
      </c>
      <c r="K49" s="262" t="str">
        <f t="shared" si="18"/>
        <v/>
      </c>
      <c r="L49" s="292">
        <v>999999</v>
      </c>
      <c r="M49" s="173" t="s">
        <v>16</v>
      </c>
      <c r="N49" s="310">
        <f t="shared" si="19"/>
        <v>2000</v>
      </c>
      <c r="O49" s="174" t="s">
        <v>18</v>
      </c>
      <c r="P49" s="152"/>
      <c r="Q49" s="148"/>
      <c r="R49" s="148"/>
      <c r="S49" s="166"/>
      <c r="T49" s="166"/>
      <c r="U49" s="166"/>
      <c r="V49" s="167"/>
      <c r="W49" s="177">
        <f t="shared" si="15"/>
        <v>95</v>
      </c>
      <c r="X49" s="170">
        <v>341099</v>
      </c>
      <c r="Y49" s="214" t="str">
        <f t="shared" si="20"/>
        <v/>
      </c>
      <c r="Z49" s="172">
        <f t="shared" si="16"/>
        <v>999999</v>
      </c>
      <c r="AA49" s="172" t="str">
        <f t="shared" si="16"/>
        <v>00</v>
      </c>
      <c r="AB49" s="172">
        <f t="shared" si="16"/>
        <v>2000</v>
      </c>
      <c r="AC49" s="176" t="str">
        <f t="shared" si="16"/>
        <v>00000</v>
      </c>
      <c r="AD49" s="259" t="str">
        <f t="shared" si="17"/>
        <v/>
      </c>
      <c r="AE49" s="35"/>
      <c r="AG49" s="156"/>
    </row>
    <row r="50" spans="1:97" s="3" customFormat="1" ht="15.75" thickBot="1" x14ac:dyDescent="0.3">
      <c r="A50" s="256"/>
      <c r="B50" s="215">
        <v>10</v>
      </c>
      <c r="C50" s="295">
        <v>189994</v>
      </c>
      <c r="D50" s="216"/>
      <c r="E50" s="216" t="s">
        <v>15</v>
      </c>
      <c r="F50" s="216" t="s">
        <v>16</v>
      </c>
      <c r="G50" s="216" t="s">
        <v>107</v>
      </c>
      <c r="H50" s="217" t="s">
        <v>18</v>
      </c>
      <c r="I50" s="215">
        <v>95</v>
      </c>
      <c r="J50" s="295">
        <v>189994</v>
      </c>
      <c r="K50" s="262" t="str">
        <f t="shared" si="18"/>
        <v/>
      </c>
      <c r="L50" s="291">
        <v>999999</v>
      </c>
      <c r="M50" s="219" t="s">
        <v>16</v>
      </c>
      <c r="N50" s="314">
        <f t="shared" si="19"/>
        <v>2000</v>
      </c>
      <c r="O50" s="220" t="s">
        <v>18</v>
      </c>
      <c r="P50" s="221"/>
      <c r="Q50" s="112"/>
      <c r="R50" s="112"/>
      <c r="S50" s="222"/>
      <c r="T50" s="222"/>
      <c r="U50" s="222"/>
      <c r="V50" s="223"/>
      <c r="W50" s="221">
        <f t="shared" si="15"/>
        <v>95</v>
      </c>
      <c r="X50" s="112">
        <v>341099</v>
      </c>
      <c r="Y50" s="213" t="str">
        <f t="shared" si="20"/>
        <v/>
      </c>
      <c r="Z50" s="218">
        <f t="shared" si="16"/>
        <v>999999</v>
      </c>
      <c r="AA50" s="218" t="str">
        <f t="shared" si="16"/>
        <v>00</v>
      </c>
      <c r="AB50" s="218">
        <f t="shared" si="16"/>
        <v>2000</v>
      </c>
      <c r="AC50" s="224" t="str">
        <f t="shared" si="16"/>
        <v>00000</v>
      </c>
      <c r="AD50" s="259" t="str">
        <f t="shared" si="17"/>
        <v/>
      </c>
      <c r="AE50" s="24" t="s">
        <v>88</v>
      </c>
      <c r="AG50" s="225"/>
    </row>
    <row r="51" spans="1:97" ht="15.75" thickBot="1" x14ac:dyDescent="0.3">
      <c r="A51" s="254"/>
      <c r="B51" s="124">
        <v>10</v>
      </c>
      <c r="C51" s="296">
        <v>189994</v>
      </c>
      <c r="D51" s="126"/>
      <c r="E51" s="126" t="s">
        <v>15</v>
      </c>
      <c r="F51" s="126" t="s">
        <v>16</v>
      </c>
      <c r="G51" s="126" t="s">
        <v>107</v>
      </c>
      <c r="H51" s="128" t="s">
        <v>18</v>
      </c>
      <c r="I51" s="124">
        <v>95</v>
      </c>
      <c r="J51" s="296">
        <v>189994</v>
      </c>
      <c r="K51" s="262" t="str">
        <f t="shared" si="18"/>
        <v/>
      </c>
      <c r="L51" s="292">
        <v>999999</v>
      </c>
      <c r="M51" s="192" t="s">
        <v>16</v>
      </c>
      <c r="N51" s="309">
        <f t="shared" si="19"/>
        <v>2000</v>
      </c>
      <c r="O51" s="193" t="s">
        <v>18</v>
      </c>
      <c r="P51" s="129"/>
      <c r="Q51" s="125"/>
      <c r="R51" s="125"/>
      <c r="S51" s="130"/>
      <c r="T51" s="130"/>
      <c r="U51" s="130"/>
      <c r="V51" s="133"/>
      <c r="W51" s="129">
        <f t="shared" si="15"/>
        <v>95</v>
      </c>
      <c r="X51" s="125">
        <v>341099</v>
      </c>
      <c r="Y51" s="214" t="str">
        <f t="shared" si="20"/>
        <v/>
      </c>
      <c r="Z51" s="127">
        <f t="shared" si="16"/>
        <v>999999</v>
      </c>
      <c r="AA51" s="127" t="str">
        <f t="shared" si="16"/>
        <v>00</v>
      </c>
      <c r="AB51" s="127">
        <f t="shared" si="16"/>
        <v>2000</v>
      </c>
      <c r="AC51" s="132" t="str">
        <f t="shared" si="16"/>
        <v>00000</v>
      </c>
      <c r="AD51" s="259" t="str">
        <f t="shared" si="17"/>
        <v/>
      </c>
      <c r="AE51" s="25"/>
      <c r="AG51" s="134"/>
    </row>
    <row r="52" spans="1:97" s="194" customFormat="1" ht="15.75" thickBot="1" x14ac:dyDescent="0.3">
      <c r="A52" s="247"/>
      <c r="B52" s="169">
        <v>10</v>
      </c>
      <c r="C52" s="296">
        <v>189994</v>
      </c>
      <c r="D52" s="171"/>
      <c r="E52" s="171" t="s">
        <v>15</v>
      </c>
      <c r="F52" s="171" t="s">
        <v>16</v>
      </c>
      <c r="G52" s="171" t="s">
        <v>107</v>
      </c>
      <c r="H52" s="175" t="s">
        <v>18</v>
      </c>
      <c r="I52" s="169">
        <v>95</v>
      </c>
      <c r="J52" s="296">
        <v>189994</v>
      </c>
      <c r="K52" s="262" t="str">
        <f t="shared" si="18"/>
        <v/>
      </c>
      <c r="L52" s="292">
        <v>999999</v>
      </c>
      <c r="M52" s="173" t="s">
        <v>16</v>
      </c>
      <c r="N52" s="310">
        <f t="shared" si="19"/>
        <v>2000</v>
      </c>
      <c r="O52" s="174" t="s">
        <v>18</v>
      </c>
      <c r="P52" s="177"/>
      <c r="Q52" s="170"/>
      <c r="R52" s="170"/>
      <c r="S52" s="178"/>
      <c r="T52" s="178"/>
      <c r="U52" s="178"/>
      <c r="V52" s="179"/>
      <c r="W52" s="177">
        <f t="shared" si="15"/>
        <v>95</v>
      </c>
      <c r="X52" s="170">
        <v>341099</v>
      </c>
      <c r="Y52" s="214" t="str">
        <f t="shared" si="20"/>
        <v/>
      </c>
      <c r="Z52" s="172">
        <f t="shared" si="16"/>
        <v>999999</v>
      </c>
      <c r="AA52" s="172" t="str">
        <f t="shared" si="16"/>
        <v>00</v>
      </c>
      <c r="AB52" s="172">
        <f t="shared" si="16"/>
        <v>2000</v>
      </c>
      <c r="AC52" s="176" t="str">
        <f t="shared" si="16"/>
        <v>00000</v>
      </c>
      <c r="AD52" s="259" t="str">
        <f t="shared" si="17"/>
        <v/>
      </c>
      <c r="AE52" s="35"/>
      <c r="AG52" s="156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</row>
    <row r="53" spans="1:97" s="3" customFormat="1" ht="15.75" thickBot="1" x14ac:dyDescent="0.3">
      <c r="A53" s="255"/>
      <c r="B53" s="181">
        <v>10</v>
      </c>
      <c r="C53" s="253"/>
      <c r="D53" s="183"/>
      <c r="E53" s="183" t="s">
        <v>15</v>
      </c>
      <c r="F53" s="183" t="s">
        <v>16</v>
      </c>
      <c r="G53" s="183" t="s">
        <v>107</v>
      </c>
      <c r="H53" s="187" t="s">
        <v>18</v>
      </c>
      <c r="I53" s="181">
        <v>95</v>
      </c>
      <c r="J53" s="182" t="str">
        <f>IF(C53="","kommer automatisk",C53)</f>
        <v>kommer automatisk</v>
      </c>
      <c r="K53" s="262" t="str">
        <f t="shared" si="18"/>
        <v/>
      </c>
      <c r="L53" s="291">
        <v>999999</v>
      </c>
      <c r="M53" s="185" t="s">
        <v>16</v>
      </c>
      <c r="N53" s="314">
        <f t="shared" si="19"/>
        <v>2000</v>
      </c>
      <c r="O53" s="186" t="s">
        <v>18</v>
      </c>
      <c r="P53" s="188"/>
      <c r="Q53" s="182"/>
      <c r="R53" s="182"/>
      <c r="S53" s="189"/>
      <c r="T53" s="189"/>
      <c r="U53" s="189"/>
      <c r="V53" s="196"/>
      <c r="W53" s="188">
        <f t="shared" si="15"/>
        <v>95</v>
      </c>
      <c r="X53" s="182">
        <v>341099</v>
      </c>
      <c r="Y53" s="213" t="str">
        <f t="shared" si="20"/>
        <v/>
      </c>
      <c r="Z53" s="184">
        <f t="shared" si="16"/>
        <v>999999</v>
      </c>
      <c r="AA53" s="184" t="str">
        <f t="shared" si="16"/>
        <v>00</v>
      </c>
      <c r="AB53" s="184">
        <f t="shared" si="16"/>
        <v>2000</v>
      </c>
      <c r="AC53" s="195" t="str">
        <f t="shared" si="16"/>
        <v>00000</v>
      </c>
      <c r="AD53" s="259" t="str">
        <f t="shared" ref="AD53:AD55" si="21">IF(C53="","",IF(D53="","HUSK AT UDFYLDE OMK.STED",""))</f>
        <v/>
      </c>
      <c r="AE53" s="24" t="s">
        <v>89</v>
      </c>
      <c r="AG53" s="191"/>
    </row>
    <row r="54" spans="1:97" ht="15.75" thickBot="1" x14ac:dyDescent="0.3">
      <c r="A54" s="254"/>
      <c r="B54" s="124">
        <v>10</v>
      </c>
      <c r="C54" s="265"/>
      <c r="D54" s="126"/>
      <c r="E54" s="126" t="s">
        <v>15</v>
      </c>
      <c r="F54" s="126" t="s">
        <v>16</v>
      </c>
      <c r="G54" s="126" t="s">
        <v>107</v>
      </c>
      <c r="H54" s="128" t="s">
        <v>18</v>
      </c>
      <c r="I54" s="124">
        <v>95</v>
      </c>
      <c r="J54" s="252" t="str">
        <f t="shared" ref="J54:J55" si="22">IF(C54="","kommer automatisk",C54)</f>
        <v>kommer automatisk</v>
      </c>
      <c r="K54" s="263" t="str">
        <f t="shared" si="18"/>
        <v/>
      </c>
      <c r="L54" s="292">
        <v>999999</v>
      </c>
      <c r="M54" s="192" t="s">
        <v>16</v>
      </c>
      <c r="N54" s="309">
        <f t="shared" si="19"/>
        <v>2000</v>
      </c>
      <c r="O54" s="193" t="s">
        <v>18</v>
      </c>
      <c r="P54" s="129"/>
      <c r="Q54" s="125"/>
      <c r="R54" s="125"/>
      <c r="S54" s="130"/>
      <c r="T54" s="130"/>
      <c r="U54" s="130"/>
      <c r="V54" s="133"/>
      <c r="W54" s="129">
        <f t="shared" si="15"/>
        <v>95</v>
      </c>
      <c r="X54" s="125">
        <v>341099</v>
      </c>
      <c r="Y54" s="214" t="str">
        <f t="shared" si="20"/>
        <v/>
      </c>
      <c r="Z54" s="127">
        <f t="shared" si="16"/>
        <v>999999</v>
      </c>
      <c r="AA54" s="127" t="str">
        <f t="shared" si="16"/>
        <v>00</v>
      </c>
      <c r="AB54" s="127">
        <f t="shared" si="16"/>
        <v>2000</v>
      </c>
      <c r="AC54" s="132" t="str">
        <f t="shared" si="16"/>
        <v>00000</v>
      </c>
      <c r="AD54" s="259" t="str">
        <f t="shared" si="21"/>
        <v/>
      </c>
      <c r="AE54" s="25"/>
      <c r="AG54" s="134"/>
    </row>
    <row r="55" spans="1:97" ht="15.75" thickBot="1" x14ac:dyDescent="0.3">
      <c r="A55" s="247"/>
      <c r="B55" s="169">
        <v>10</v>
      </c>
      <c r="C55" s="265"/>
      <c r="D55" s="171"/>
      <c r="E55" s="171" t="s">
        <v>15</v>
      </c>
      <c r="F55" s="171" t="s">
        <v>16</v>
      </c>
      <c r="G55" s="171" t="s">
        <v>107</v>
      </c>
      <c r="H55" s="175" t="s">
        <v>18</v>
      </c>
      <c r="I55" s="169">
        <v>95</v>
      </c>
      <c r="J55" s="252" t="str">
        <f t="shared" si="22"/>
        <v>kommer automatisk</v>
      </c>
      <c r="K55" s="263" t="str">
        <f t="shared" si="18"/>
        <v/>
      </c>
      <c r="L55" s="292">
        <v>999999</v>
      </c>
      <c r="M55" s="173" t="s">
        <v>16</v>
      </c>
      <c r="N55" s="310">
        <f t="shared" si="19"/>
        <v>2000</v>
      </c>
      <c r="O55" s="174" t="s">
        <v>18</v>
      </c>
      <c r="P55" s="152"/>
      <c r="Q55" s="148"/>
      <c r="R55" s="148"/>
      <c r="S55" s="166"/>
      <c r="T55" s="166"/>
      <c r="U55" s="166"/>
      <c r="V55" s="167"/>
      <c r="W55" s="177">
        <f t="shared" si="15"/>
        <v>95</v>
      </c>
      <c r="X55" s="170">
        <v>341099</v>
      </c>
      <c r="Y55" s="214" t="str">
        <f t="shared" si="20"/>
        <v/>
      </c>
      <c r="Z55" s="172">
        <f t="shared" si="16"/>
        <v>999999</v>
      </c>
      <c r="AA55" s="172" t="str">
        <f t="shared" si="16"/>
        <v>00</v>
      </c>
      <c r="AB55" s="172">
        <f t="shared" si="16"/>
        <v>2000</v>
      </c>
      <c r="AC55" s="176" t="str">
        <f t="shared" si="16"/>
        <v>00000</v>
      </c>
      <c r="AD55" s="259" t="str">
        <f t="shared" si="21"/>
        <v/>
      </c>
      <c r="AE55" s="35"/>
      <c r="AG55" s="156"/>
    </row>
    <row r="56" spans="1:97" ht="15.75" thickBot="1" x14ac:dyDescent="0.3">
      <c r="A56" s="257">
        <f>SUM(A41:A55)</f>
        <v>0</v>
      </c>
      <c r="B56" s="157"/>
      <c r="C56" s="98"/>
      <c r="D56" s="194"/>
      <c r="E56" s="194"/>
      <c r="F56" s="194"/>
      <c r="G56" s="194"/>
      <c r="H56" s="226"/>
      <c r="I56" s="157"/>
      <c r="J56" s="194"/>
      <c r="K56" s="194"/>
      <c r="L56" s="194"/>
      <c r="M56" s="194"/>
      <c r="N56" s="194"/>
      <c r="O56" s="194"/>
      <c r="P56" s="227">
        <v>10</v>
      </c>
      <c r="Q56" s="228">
        <v>614098</v>
      </c>
      <c r="R56" s="229" t="s">
        <v>18</v>
      </c>
      <c r="S56" s="229" t="s">
        <v>15</v>
      </c>
      <c r="T56" s="229" t="s">
        <v>16</v>
      </c>
      <c r="U56" s="229" t="s">
        <v>17</v>
      </c>
      <c r="V56" s="230" t="s">
        <v>18</v>
      </c>
      <c r="W56" s="194"/>
      <c r="X56" s="194"/>
      <c r="Y56" s="194"/>
      <c r="Z56" s="194"/>
      <c r="AA56" s="194"/>
      <c r="AB56" s="194"/>
      <c r="AC56" s="226"/>
      <c r="AD56" s="261"/>
      <c r="AE56" s="231" t="s">
        <v>90</v>
      </c>
    </row>
    <row r="58" spans="1:97" x14ac:dyDescent="0.25">
      <c r="A58" s="54"/>
    </row>
    <row r="59" spans="1:97" x14ac:dyDescent="0.25">
      <c r="A59" s="54">
        <f>A13+A35+A56</f>
        <v>0</v>
      </c>
      <c r="B59" s="1" t="s">
        <v>77</v>
      </c>
    </row>
  </sheetData>
  <mergeCells count="15">
    <mergeCell ref="B39:H39"/>
    <mergeCell ref="I39:O39"/>
    <mergeCell ref="P39:V39"/>
    <mergeCell ref="W39:AC39"/>
    <mergeCell ref="B2:AC2"/>
    <mergeCell ref="B3:H3"/>
    <mergeCell ref="I3:O3"/>
    <mergeCell ref="P3:V3"/>
    <mergeCell ref="W3:AC3"/>
    <mergeCell ref="B15:AC15"/>
    <mergeCell ref="B16:H16"/>
    <mergeCell ref="I16:O16"/>
    <mergeCell ref="P16:V16"/>
    <mergeCell ref="W16:AC16"/>
    <mergeCell ref="B38:AC38"/>
  </mergeCells>
  <phoneticPr fontId="18" type="noConversion"/>
  <conditionalFormatting sqref="C5">
    <cfRule type="cellIs" dxfId="31" priority="62" operator="notEqual">
      <formula>161099</formula>
    </cfRule>
  </conditionalFormatting>
  <conditionalFormatting sqref="C6:C7">
    <cfRule type="cellIs" dxfId="30" priority="61" operator="notEqual">
      <formula>161099</formula>
    </cfRule>
  </conditionalFormatting>
  <conditionalFormatting sqref="E5">
    <cfRule type="cellIs" dxfId="29" priority="58" operator="notEqual">
      <formula>999999</formula>
    </cfRule>
  </conditionalFormatting>
  <conditionalFormatting sqref="E6:E12">
    <cfRule type="cellIs" dxfId="28" priority="57" operator="notEqual">
      <formula>999999</formula>
    </cfRule>
  </conditionalFormatting>
  <conditionalFormatting sqref="I5:I12">
    <cfRule type="notContainsText" dxfId="27" priority="55" operator="notContains" text="10">
      <formula>ISERROR(SEARCH("10",I5))</formula>
    </cfRule>
  </conditionalFormatting>
  <conditionalFormatting sqref="J5:J12">
    <cfRule type="cellIs" dxfId="26" priority="54" operator="notEqual">
      <formula>969099</formula>
    </cfRule>
  </conditionalFormatting>
  <conditionalFormatting sqref="C18:C20">
    <cfRule type="cellIs" dxfId="25" priority="48" operator="notEqual">
      <formula>189991</formula>
    </cfRule>
  </conditionalFormatting>
  <conditionalFormatting sqref="C21">
    <cfRule type="cellIs" dxfId="24" priority="46" operator="notEqual">
      <formula>189992</formula>
    </cfRule>
  </conditionalFormatting>
  <conditionalFormatting sqref="C22:C23">
    <cfRule type="cellIs" dxfId="23" priority="45" operator="notEqual">
      <formula>189992</formula>
    </cfRule>
  </conditionalFormatting>
  <conditionalFormatting sqref="J21:J23">
    <cfRule type="cellIs" dxfId="22" priority="44" operator="notEqual">
      <formula>189992</formula>
    </cfRule>
  </conditionalFormatting>
  <conditionalFormatting sqref="C24:C26">
    <cfRule type="cellIs" dxfId="21" priority="42" operator="notEqual">
      <formula>189993</formula>
    </cfRule>
  </conditionalFormatting>
  <conditionalFormatting sqref="J24:J26">
    <cfRule type="cellIs" dxfId="20" priority="41" operator="notEqual">
      <formula>189993</formula>
    </cfRule>
  </conditionalFormatting>
  <conditionalFormatting sqref="C27:C29">
    <cfRule type="cellIs" dxfId="19" priority="39" operator="notEqual">
      <formula>189994</formula>
    </cfRule>
  </conditionalFormatting>
  <conditionalFormatting sqref="J27:J29">
    <cfRule type="cellIs" dxfId="18" priority="38" operator="notEqual">
      <formula>189994</formula>
    </cfRule>
  </conditionalFormatting>
  <conditionalFormatting sqref="E18:E33">
    <cfRule type="cellIs" dxfId="17" priority="34" operator="notEqual">
      <formula>999999</formula>
    </cfRule>
  </conditionalFormatting>
  <conditionalFormatting sqref="E34">
    <cfRule type="cellIs" dxfId="16" priority="33" operator="notEqual">
      <formula>999999</formula>
    </cfRule>
  </conditionalFormatting>
  <conditionalFormatting sqref="J41:J43">
    <cfRule type="cellIs" dxfId="15" priority="31" operator="notEqual">
      <formula>189991</formula>
    </cfRule>
  </conditionalFormatting>
  <conditionalFormatting sqref="J44:J46">
    <cfRule type="cellIs" dxfId="14" priority="29" operator="notEqual">
      <formula>189992</formula>
    </cfRule>
  </conditionalFormatting>
  <conditionalFormatting sqref="J47:J49">
    <cfRule type="cellIs" dxfId="13" priority="27" operator="notEqual">
      <formula>189993</formula>
    </cfRule>
  </conditionalFormatting>
  <conditionalFormatting sqref="J50:J52">
    <cfRule type="cellIs" dxfId="12" priority="25" operator="notEqual">
      <formula>189994</formula>
    </cfRule>
  </conditionalFormatting>
  <conditionalFormatting sqref="L41:L55">
    <cfRule type="cellIs" dxfId="11" priority="22" operator="notEqual">
      <formula>999999</formula>
    </cfRule>
  </conditionalFormatting>
  <conditionalFormatting sqref="C41:C43">
    <cfRule type="cellIs" dxfId="10" priority="11" operator="notEqual">
      <formula>189991</formula>
    </cfRule>
  </conditionalFormatting>
  <conditionalFormatting sqref="C44">
    <cfRule type="cellIs" dxfId="9" priority="10" operator="notEqual">
      <formula>189992</formula>
    </cfRule>
  </conditionalFormatting>
  <conditionalFormatting sqref="C45:C46">
    <cfRule type="cellIs" dxfId="8" priority="9" operator="notEqual">
      <formula>189992</formula>
    </cfRule>
  </conditionalFormatting>
  <conditionalFormatting sqref="C47:C49">
    <cfRule type="cellIs" dxfId="7" priority="8" operator="notEqual">
      <formula>189993</formula>
    </cfRule>
  </conditionalFormatting>
  <conditionalFormatting sqref="C50:C52">
    <cfRule type="cellIs" dxfId="6" priority="7" operator="notEqual">
      <formula>189994</formula>
    </cfRule>
  </conditionalFormatting>
  <conditionalFormatting sqref="J18:J20">
    <cfRule type="cellIs" dxfId="5" priority="6" operator="notEqual">
      <formula>189991</formula>
    </cfRule>
  </conditionalFormatting>
  <conditionalFormatting sqref="K5:K12">
    <cfRule type="notContainsText" dxfId="4" priority="5" operator="notContains" text="00000">
      <formula>ISERROR(SEARCH("00000",K5))</formula>
    </cfRule>
  </conditionalFormatting>
  <conditionalFormatting sqref="O5:O12">
    <cfRule type="notContainsText" dxfId="3" priority="4" operator="notContains" text="00000">
      <formula>ISERROR(SEARCH("00000",O5))</formula>
    </cfRule>
  </conditionalFormatting>
  <conditionalFormatting sqref="N5:N12">
    <cfRule type="notContainsText" dxfId="2" priority="3" operator="notContains" text="0000">
      <formula>ISERROR(SEARCH("0000",N5))</formula>
    </cfRule>
  </conditionalFormatting>
  <conditionalFormatting sqref="M5:M12">
    <cfRule type="notContainsText" dxfId="1" priority="2" operator="notContains" text="00">
      <formula>ISERROR(SEARCH("00",M5))</formula>
    </cfRule>
  </conditionalFormatting>
  <conditionalFormatting sqref="L5:L12">
    <cfRule type="notContainsText" dxfId="0" priority="1" operator="notContains" text="000000">
      <formula>ISERROR(SEARCH("000000",L5))</formula>
    </cfRule>
  </conditionalFormatting>
  <dataValidations disablePrompts="1" count="1">
    <dataValidation type="whole" allowBlank="1" showInputMessage="1" showErrorMessage="1" error="Du har anvendt en forkert artskonto - du skal vælge en udgiftsart. Tjek evt. kontoplan på økonomiafdelingens hjemmeside. _x000a__x000a_" prompt="tast en art" sqref="C53:C55 C8:C12 C30:C34" xr:uid="{00000000-0002-0000-0200-000000000000}">
      <formula1>220000</formula1>
      <formula2>228095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E11" sqref="E11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702810CAD51EB4EA28E0A4BD4A3E610" ma:contentTypeVersion="11" ma:contentTypeDescription="Opret et nyt dokument." ma:contentTypeScope="" ma:versionID="7cb9a6ccda515d1bd7be4c8b4caea1bc">
  <xsd:schema xmlns:xsd="http://www.w3.org/2001/XMLSchema" xmlns:xs="http://www.w3.org/2001/XMLSchema" xmlns:p="http://schemas.microsoft.com/office/2006/metadata/properties" xmlns:ns3="d33d673b-0565-4eb0-a7ca-094afc7054c9" xmlns:ns4="a1431d83-7684-4369-84b0-a2abf66ced9c" targetNamespace="http://schemas.microsoft.com/office/2006/metadata/properties" ma:root="true" ma:fieldsID="346d445e57d129662497d20234a3a7f4" ns3:_="" ns4:_="">
    <xsd:import namespace="d33d673b-0565-4eb0-a7ca-094afc7054c9"/>
    <xsd:import namespace="a1431d83-7684-4369-84b0-a2abf66ced9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3d673b-0565-4eb0-a7ca-094afc7054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31d83-7684-4369-84b0-a2abf66ced9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værdi for deling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3FA678-CCE6-42F5-A001-E224CF447842}">
  <ds:schemaRefs>
    <ds:schemaRef ds:uri="d33d673b-0565-4eb0-a7ca-094afc7054c9"/>
    <ds:schemaRef ds:uri="http://purl.org/dc/terms/"/>
    <ds:schemaRef ds:uri="http://schemas.openxmlformats.org/package/2006/metadata/core-properties"/>
    <ds:schemaRef ds:uri="a1431d83-7684-4369-84b0-a2abf66ced9c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5C7E1DA-BC3B-4D88-A1ED-F7904D90A7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1DCA87-3704-4E85-8844-9007CDDE9B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3d673b-0565-4eb0-a7ca-094afc7054c9"/>
    <ds:schemaRef ds:uri="a1431d83-7684-4369-84b0-a2abf66ced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RULLELISTER</vt:lpstr>
      <vt:lpstr>Periodisering uk10 og 90</vt:lpstr>
      <vt:lpstr>Periodisering UK95 og 97</vt:lpstr>
      <vt:lpstr>Dokumentation</vt:lpstr>
    </vt:vector>
  </TitlesOfParts>
  <Company>Aalborg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Elsebeth Jensen</dc:creator>
  <cp:lastModifiedBy>Nanna Qvist Laustsen</cp:lastModifiedBy>
  <dcterms:created xsi:type="dcterms:W3CDTF">2018-11-22T11:30:09Z</dcterms:created>
  <dcterms:modified xsi:type="dcterms:W3CDTF">2023-04-20T11:57:24Z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0x0101006702810CAD51EB4EA28E0A4BD4A3E610</vt:lpwstr>
  </property>
</Properties>
</file>